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upattra_suntud\OneDrive - Rajamangala University of Technology Lanna\Desktop\"/>
    </mc:Choice>
  </mc:AlternateContent>
  <xr:revisionPtr revIDLastSave="0" documentId="13_ncr:1_{3A892BB4-A113-41FD-BCB8-3C24C30A1018}" xr6:coauthVersionLast="47" xr6:coauthVersionMax="47" xr10:uidLastSave="{00000000-0000-0000-0000-000000000000}"/>
  <bookViews>
    <workbookView xWindow="-120" yWindow="-120" windowWidth="29040" windowHeight="15720" firstSheet="2" activeTab="7" xr2:uid="{00000000-000D-0000-FFFF-FFFF00000000}"/>
  </bookViews>
  <sheets>
    <sheet name="สมทบ" sheetId="1" state="hidden" r:id="rId1"/>
    <sheet name="สมทบ (2)" sheetId="7" state="hidden" r:id="rId2"/>
    <sheet name="คส.1" sheetId="8" r:id="rId3"/>
    <sheet name="รคส1(P1)" sheetId="2" r:id="rId4"/>
    <sheet name="รคส1(P2)" sheetId="3" r:id="rId5"/>
    <sheet name="เกินฐาน (3)" sheetId="6" state="hidden" r:id="rId6"/>
    <sheet name="แบบสรุปภาระการสอน" sheetId="4" r:id="rId7"/>
    <sheet name="สรุปรายชื่อผลงานฯ" sheetId="9" r:id="rId8"/>
    <sheet name="แบบแสดงหลักฐานฯ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O28" i="3" l="1"/>
  <c r="AN28" i="3"/>
  <c r="AK28" i="3"/>
  <c r="AJ28" i="3"/>
  <c r="AO29" i="3"/>
  <c r="AN29" i="3"/>
  <c r="AK29" i="3"/>
  <c r="AJ29" i="3"/>
  <c r="M29" i="3"/>
  <c r="L29" i="3"/>
  <c r="I29" i="3"/>
  <c r="H29" i="3"/>
  <c r="AA29" i="3"/>
  <c r="Z29" i="3"/>
  <c r="V29" i="3"/>
  <c r="AE12" i="3"/>
  <c r="AE13" i="3" s="1"/>
  <c r="AE14" i="3" s="1"/>
  <c r="AE15" i="3" s="1"/>
  <c r="AE16" i="3" s="1"/>
  <c r="AE17" i="3" s="1"/>
  <c r="AE18" i="3" s="1"/>
  <c r="AE19" i="3" s="1"/>
  <c r="AE20" i="3" s="1"/>
  <c r="AE21" i="3" s="1"/>
  <c r="AE22" i="3" s="1"/>
  <c r="AE23" i="3" s="1"/>
  <c r="AE24" i="3" s="1"/>
  <c r="AE25" i="3" s="1"/>
  <c r="AE26" i="3" s="1"/>
  <c r="AE27" i="3" s="1"/>
  <c r="AD12" i="3"/>
  <c r="AD13" i="3" s="1"/>
  <c r="AD14" i="3" s="1"/>
  <c r="AD15" i="3" s="1"/>
  <c r="AD16" i="3" s="1"/>
  <c r="AD17" i="3" s="1"/>
  <c r="AD18" i="3" s="1"/>
  <c r="AD19" i="3" s="1"/>
  <c r="AD20" i="3" s="1"/>
  <c r="AD21" i="3" s="1"/>
  <c r="AD22" i="3" s="1"/>
  <c r="AD23" i="3" s="1"/>
  <c r="AD24" i="3" s="1"/>
  <c r="AD25" i="3" s="1"/>
  <c r="AD26" i="3" s="1"/>
  <c r="AD27" i="3" s="1"/>
  <c r="AG28" i="3"/>
  <c r="AG29" i="3" s="1"/>
  <c r="AF28" i="3"/>
  <c r="AF29" i="3" s="1"/>
  <c r="S28" i="3"/>
  <c r="S29" i="3" s="1"/>
  <c r="R28" i="3"/>
  <c r="R29" i="3" s="1"/>
  <c r="E29" i="3"/>
  <c r="D29" i="3"/>
  <c r="AG29" i="2"/>
  <c r="AF29" i="2"/>
  <c r="S29" i="2"/>
  <c r="R29" i="2"/>
  <c r="P12" i="3"/>
  <c r="P13" i="3" s="1"/>
  <c r="P14" i="3" s="1"/>
  <c r="P15" i="3" s="1"/>
  <c r="P16" i="3" s="1"/>
  <c r="P17" i="3" s="1"/>
  <c r="P18" i="3" s="1"/>
  <c r="P19" i="3" s="1"/>
  <c r="P20" i="3" s="1"/>
  <c r="P21" i="3" s="1"/>
  <c r="P22" i="3" s="1"/>
  <c r="P23" i="3" s="1"/>
  <c r="P24" i="3" s="1"/>
  <c r="P25" i="3" s="1"/>
  <c r="P26" i="3" s="1"/>
  <c r="P27" i="3" s="1"/>
  <c r="Q12" i="3"/>
  <c r="Q13" i="3" s="1"/>
  <c r="Q14" i="3" s="1"/>
  <c r="Q15" i="3" s="1"/>
  <c r="Q16" i="3" s="1"/>
  <c r="Q17" i="3" s="1"/>
  <c r="Q18" i="3" s="1"/>
  <c r="Q19" i="3" s="1"/>
  <c r="Q20" i="3" s="1"/>
  <c r="Q21" i="3" s="1"/>
  <c r="Q22" i="3" s="1"/>
  <c r="Q23" i="3" s="1"/>
  <c r="Q24" i="3" s="1"/>
  <c r="Q25" i="3" s="1"/>
  <c r="Q26" i="3" s="1"/>
  <c r="Q27" i="3" s="1"/>
  <c r="N19" i="8"/>
  <c r="C22" i="8" s="1"/>
  <c r="C23" i="8" s="1"/>
  <c r="AN9" i="2" l="1"/>
  <c r="AO10" i="3"/>
  <c r="AN10" i="3"/>
  <c r="AN9" i="3"/>
  <c r="AM9" i="3"/>
  <c r="I28" i="3"/>
  <c r="M28" i="3"/>
  <c r="L28" i="3"/>
  <c r="H28" i="3"/>
  <c r="AF28" i="2"/>
  <c r="R28" i="2"/>
  <c r="E28" i="3"/>
  <c r="D28" i="3"/>
  <c r="AG28" i="2"/>
  <c r="S28" i="2"/>
  <c r="E28" i="2"/>
  <c r="D28" i="2"/>
  <c r="D29" i="2" s="1"/>
  <c r="F8" i="4"/>
  <c r="G8" i="4" s="1"/>
  <c r="F9" i="4"/>
  <c r="F10" i="4"/>
  <c r="F11" i="4"/>
  <c r="F12" i="4"/>
  <c r="F7" i="4"/>
  <c r="F12" i="3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C12" i="3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B12" i="3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G12" i="4" l="1"/>
  <c r="I12" i="4" s="1"/>
  <c r="G11" i="4"/>
  <c r="I11" i="4" s="1"/>
  <c r="G10" i="4"/>
  <c r="I10" i="4" s="1"/>
  <c r="W29" i="3"/>
  <c r="Q12" i="2"/>
  <c r="W29" i="2" l="1"/>
  <c r="P12" i="2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AG29" i="7"/>
  <c r="AF29" i="7"/>
  <c r="S29" i="7"/>
  <c r="R29" i="7"/>
  <c r="I29" i="7"/>
  <c r="E29" i="7"/>
  <c r="D29" i="7"/>
  <c r="AE12" i="7"/>
  <c r="AE13" i="7" s="1"/>
  <c r="AE14" i="7" s="1"/>
  <c r="AE15" i="7" s="1"/>
  <c r="AE16" i="7" s="1"/>
  <c r="AE17" i="7" s="1"/>
  <c r="AE18" i="7" s="1"/>
  <c r="AE19" i="7" s="1"/>
  <c r="AE20" i="7" s="1"/>
  <c r="AE21" i="7" s="1"/>
  <c r="AE22" i="7" s="1"/>
  <c r="AE23" i="7" s="1"/>
  <c r="AE24" i="7" s="1"/>
  <c r="AE25" i="7" s="1"/>
  <c r="AE26" i="7" s="1"/>
  <c r="Q12" i="7"/>
  <c r="Q13" i="7" s="1"/>
  <c r="Q14" i="7" s="1"/>
  <c r="Q15" i="7" s="1"/>
  <c r="Q16" i="7" s="1"/>
  <c r="Q17" i="7" s="1"/>
  <c r="Q18" i="7" s="1"/>
  <c r="Q19" i="7" s="1"/>
  <c r="Q20" i="7" s="1"/>
  <c r="Q21" i="7" s="1"/>
  <c r="Q22" i="7" s="1"/>
  <c r="Q23" i="7" s="1"/>
  <c r="Q24" i="7" s="1"/>
  <c r="Q25" i="7" s="1"/>
  <c r="Q26" i="7" s="1"/>
  <c r="C12" i="7"/>
  <c r="C13" i="7" s="1"/>
  <c r="B12" i="7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AG10" i="7"/>
  <c r="AK10" i="7" s="1"/>
  <c r="AF10" i="7"/>
  <c r="AJ10" i="7" s="1"/>
  <c r="S10" i="7"/>
  <c r="W10" i="7" s="1"/>
  <c r="AA10" i="7" s="1"/>
  <c r="R10" i="7"/>
  <c r="V10" i="7" s="1"/>
  <c r="Z10" i="7" s="1"/>
  <c r="AJ9" i="7"/>
  <c r="AI9" i="7"/>
  <c r="AF9" i="7"/>
  <c r="AE9" i="7"/>
  <c r="AC9" i="7"/>
  <c r="Y9" i="7"/>
  <c r="R9" i="7"/>
  <c r="V9" i="7" s="1"/>
  <c r="Z9" i="7" s="1"/>
  <c r="Q9" i="7"/>
  <c r="U9" i="7" s="1"/>
  <c r="O9" i="7"/>
  <c r="G11" i="1"/>
  <c r="AK34" i="7" l="1"/>
  <c r="AJ34" i="7"/>
  <c r="C14" i="7"/>
  <c r="G7" i="4"/>
  <c r="I7" i="4" s="1"/>
  <c r="I8" i="4"/>
  <c r="G9" i="4"/>
  <c r="I9" i="4" s="1"/>
  <c r="C15" i="7" l="1"/>
  <c r="AE12" i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Q12" i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C16" i="7" l="1"/>
  <c r="C17" i="7" l="1"/>
  <c r="AG29" i="6"/>
  <c r="AF29" i="6"/>
  <c r="S29" i="6"/>
  <c r="R29" i="6"/>
  <c r="I29" i="6"/>
  <c r="E29" i="6"/>
  <c r="D29" i="6"/>
  <c r="Q12" i="6"/>
  <c r="Q13" i="6" s="1"/>
  <c r="Q14" i="6" s="1"/>
  <c r="Q15" i="6" s="1"/>
  <c r="Q16" i="6" s="1"/>
  <c r="Q17" i="6" s="1"/>
  <c r="Q18" i="6" s="1"/>
  <c r="Q19" i="6" s="1"/>
  <c r="Q20" i="6" s="1"/>
  <c r="Q21" i="6" s="1"/>
  <c r="Q22" i="6" s="1"/>
  <c r="Q23" i="6" s="1"/>
  <c r="Q24" i="6" s="1"/>
  <c r="Q25" i="6" s="1"/>
  <c r="Q26" i="6" s="1"/>
  <c r="P12" i="6"/>
  <c r="P13" i="6" s="1"/>
  <c r="P14" i="6" s="1"/>
  <c r="P15" i="6" s="1"/>
  <c r="P16" i="6" s="1"/>
  <c r="P17" i="6" s="1"/>
  <c r="P18" i="6" s="1"/>
  <c r="P19" i="6" s="1"/>
  <c r="P20" i="6" s="1"/>
  <c r="P21" i="6" s="1"/>
  <c r="P22" i="6" s="1"/>
  <c r="P23" i="6" s="1"/>
  <c r="P24" i="6" s="1"/>
  <c r="P25" i="6" s="1"/>
  <c r="P26" i="6" s="1"/>
  <c r="C12" i="6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B12" i="6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AG10" i="6"/>
  <c r="AK10" i="6" s="1"/>
  <c r="AF10" i="6"/>
  <c r="AJ10" i="6" s="1"/>
  <c r="S10" i="6"/>
  <c r="W10" i="6" s="1"/>
  <c r="AA10" i="6" s="1"/>
  <c r="R10" i="6"/>
  <c r="V10" i="6" s="1"/>
  <c r="Z10" i="6" s="1"/>
  <c r="AJ9" i="6"/>
  <c r="AI9" i="6"/>
  <c r="AF9" i="6"/>
  <c r="AE9" i="6"/>
  <c r="AC9" i="6"/>
  <c r="Y9" i="6"/>
  <c r="R9" i="6"/>
  <c r="V9" i="6" s="1"/>
  <c r="Z9" i="6" s="1"/>
  <c r="Q9" i="6"/>
  <c r="U9" i="6" s="1"/>
  <c r="O9" i="6"/>
  <c r="C18" i="7" l="1"/>
  <c r="I15" i="4"/>
  <c r="AG10" i="3"/>
  <c r="AK10" i="3" s="1"/>
  <c r="AF10" i="3"/>
  <c r="AJ10" i="3" s="1"/>
  <c r="S10" i="3"/>
  <c r="W10" i="3" s="1"/>
  <c r="AA10" i="3" s="1"/>
  <c r="R10" i="3"/>
  <c r="V10" i="3" s="1"/>
  <c r="Z10" i="3" s="1"/>
  <c r="AJ9" i="3"/>
  <c r="AF9" i="3"/>
  <c r="AE9" i="3"/>
  <c r="AI9" i="3" s="1"/>
  <c r="AC9" i="3"/>
  <c r="Y9" i="3"/>
  <c r="R9" i="3"/>
  <c r="V9" i="3" s="1"/>
  <c r="Z9" i="3" s="1"/>
  <c r="Q9" i="3"/>
  <c r="U9" i="3" s="1"/>
  <c r="O9" i="3"/>
  <c r="I29" i="2"/>
  <c r="E29" i="2"/>
  <c r="AE12" i="2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D12" i="2"/>
  <c r="AD13" i="2" s="1"/>
  <c r="AD14" i="2" s="1"/>
  <c r="AD15" i="2" s="1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C12" i="2"/>
  <c r="B12" i="2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AG10" i="2"/>
  <c r="AK10" i="2" s="1"/>
  <c r="AO10" i="2" s="1"/>
  <c r="AF10" i="2"/>
  <c r="AJ10" i="2" s="1"/>
  <c r="AN10" i="2" s="1"/>
  <c r="S10" i="2"/>
  <c r="W10" i="2" s="1"/>
  <c r="AA10" i="2" s="1"/>
  <c r="R10" i="2"/>
  <c r="V10" i="2" s="1"/>
  <c r="Z10" i="2" s="1"/>
  <c r="AJ9" i="2"/>
  <c r="AF9" i="2"/>
  <c r="AE9" i="2"/>
  <c r="AC9" i="2"/>
  <c r="Y9" i="2"/>
  <c r="AM9" i="2" s="1"/>
  <c r="R9" i="2"/>
  <c r="V9" i="2" s="1"/>
  <c r="Z9" i="2" s="1"/>
  <c r="Q9" i="2"/>
  <c r="U9" i="2" s="1"/>
  <c r="AI9" i="2" s="1"/>
  <c r="O9" i="2"/>
  <c r="AG29" i="1"/>
  <c r="AF29" i="1"/>
  <c r="S29" i="1"/>
  <c r="R29" i="1"/>
  <c r="I29" i="1"/>
  <c r="E29" i="1"/>
  <c r="C12" i="1"/>
  <c r="G12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AG10" i="1"/>
  <c r="AK10" i="1" s="1"/>
  <c r="AF10" i="1"/>
  <c r="AJ10" i="1" s="1"/>
  <c r="S10" i="1"/>
  <c r="W10" i="1" s="1"/>
  <c r="AA10" i="1" s="1"/>
  <c r="R10" i="1"/>
  <c r="V10" i="1" s="1"/>
  <c r="Z10" i="1" s="1"/>
  <c r="AJ9" i="1"/>
  <c r="AI9" i="1"/>
  <c r="AF9" i="1"/>
  <c r="AE9" i="1"/>
  <c r="AC9" i="1"/>
  <c r="Y9" i="1"/>
  <c r="R9" i="1"/>
  <c r="V9" i="1" s="1"/>
  <c r="Z9" i="1" s="1"/>
  <c r="Q9" i="1"/>
  <c r="U9" i="1" s="1"/>
  <c r="O9" i="1"/>
  <c r="C13" i="2" l="1"/>
  <c r="Q13" i="2" s="1"/>
  <c r="C19" i="7"/>
  <c r="AK34" i="1"/>
  <c r="C13" i="1"/>
  <c r="G13" i="1" s="1"/>
  <c r="C14" i="2" l="1"/>
  <c r="Q14" i="2" s="1"/>
  <c r="C20" i="7"/>
  <c r="D29" i="1"/>
  <c r="AJ34" i="1" s="1"/>
  <c r="C14" i="1"/>
  <c r="G14" i="1" s="1"/>
  <c r="C15" i="2" l="1"/>
  <c r="Q15" i="2" s="1"/>
  <c r="C21" i="7"/>
  <c r="C15" i="1"/>
  <c r="G15" i="1" s="1"/>
  <c r="C16" i="2" l="1"/>
  <c r="Q16" i="2" s="1"/>
  <c r="C22" i="7"/>
  <c r="C16" i="1"/>
  <c r="C17" i="2" l="1"/>
  <c r="Q17" i="2" s="1"/>
  <c r="C17" i="1"/>
  <c r="G16" i="1"/>
  <c r="C23" i="7"/>
  <c r="C18" i="2" l="1"/>
  <c r="Q18" i="2" s="1"/>
  <c r="C18" i="1"/>
  <c r="G17" i="1"/>
  <c r="C24" i="7"/>
  <c r="C19" i="2" l="1"/>
  <c r="Q19" i="2" s="1"/>
  <c r="C19" i="1"/>
  <c r="G18" i="1"/>
  <c r="C25" i="7"/>
  <c r="C26" i="7" s="1"/>
  <c r="C20" i="2" l="1"/>
  <c r="Q20" i="2" s="1"/>
  <c r="C20" i="1"/>
  <c r="G19" i="1"/>
  <c r="C21" i="2" l="1"/>
  <c r="Q21" i="2" s="1"/>
  <c r="C21" i="1"/>
  <c r="G20" i="1"/>
  <c r="C22" i="2" l="1"/>
  <c r="Q22" i="2" s="1"/>
  <c r="C22" i="1"/>
  <c r="G21" i="1"/>
  <c r="C23" i="2" l="1"/>
  <c r="Q23" i="2" s="1"/>
  <c r="C23" i="1"/>
  <c r="G22" i="1"/>
  <c r="C24" i="2"/>
  <c r="Q24" i="2" s="1"/>
  <c r="C24" i="1" l="1"/>
  <c r="G23" i="1"/>
  <c r="C25" i="2"/>
  <c r="Q25" i="2" s="1"/>
  <c r="C25" i="1" l="1"/>
  <c r="G24" i="1"/>
  <c r="C26" i="2"/>
  <c r="C27" i="2" l="1"/>
  <c r="Q27" i="2" s="1"/>
  <c r="Q26" i="2"/>
  <c r="G25" i="1"/>
  <c r="C26" i="1"/>
  <c r="G26" i="1" s="1"/>
</calcChain>
</file>

<file path=xl/sharedStrings.xml><?xml version="1.0" encoding="utf-8"?>
<sst xmlns="http://schemas.openxmlformats.org/spreadsheetml/2006/main" count="447" uniqueCount="193">
  <si>
    <t>รายละเอียดประกอบหลักฐานการเบิกจ่ายค่าสอนภาคสมทบ/พิเศษ และค่าสอนเกินภาระงานสอนในสถาบันอุดมศึกษา</t>
  </si>
  <si>
    <r>
      <t>ชื่อ</t>
    </r>
    <r>
      <rPr>
        <b/>
        <u/>
        <sz val="14"/>
        <rFont val="TH SarabunPSK"/>
        <family val="2"/>
      </rPr>
      <t xml:space="preserve"> ว่าที่ร้อยตรีประกาศิต  ศรีทะแก้ว     </t>
    </r>
    <r>
      <rPr>
        <b/>
        <sz val="14"/>
        <rFont val="TH SarabunPSK"/>
        <family val="2"/>
      </rPr>
      <t>ตำแหน่ง</t>
    </r>
    <r>
      <rPr>
        <b/>
        <u/>
        <sz val="14"/>
        <rFont val="TH SarabunPSK"/>
        <family val="2"/>
      </rPr>
      <t xml:space="preserve">  ผู้ช่วยศาสตราจารย์   </t>
    </r>
    <r>
      <rPr>
        <b/>
        <sz val="14"/>
        <rFont val="TH SarabunPSK"/>
        <family val="2"/>
      </rPr>
      <t>สาขา....วิศวกรรมไฟฟ้า............คณะ......วิศวกรรมศาสตร์.........</t>
    </r>
  </si>
  <si>
    <r>
      <t>ปฏิบัติหน้าที่ธุรการตำแหน่ง</t>
    </r>
    <r>
      <rPr>
        <b/>
        <u/>
        <sz val="14"/>
        <rFont val="TH SarabunPSK"/>
        <family val="2"/>
      </rPr>
      <t xml:space="preserve">                                          </t>
    </r>
    <r>
      <rPr>
        <b/>
        <sz val="14"/>
        <rFont val="TH SarabunPSK"/>
        <family val="2"/>
      </rPr>
      <t xml:space="preserve"> ตามคำสั่งที่..................................................ระหว่างวันที่..........................................................</t>
    </r>
  </si>
  <si>
    <t>ระดับปริญญาตรี สาขาวิศวกรรมไฟฟ้า</t>
  </si>
  <si>
    <t>สัปดาห์ที่</t>
  </si>
  <si>
    <t>วันที่สอน</t>
  </si>
  <si>
    <t>จำนวนชั่วโมงสอน</t>
  </si>
  <si>
    <t>วันที่สอนชดเชย</t>
  </si>
  <si>
    <t>ท</t>
  </si>
  <si>
    <t>ป</t>
  </si>
  <si>
    <t>ส</t>
  </si>
  <si>
    <t>สอบกลางภาค</t>
  </si>
  <si>
    <t>รวม</t>
  </si>
  <si>
    <t>ข้าพเจ้าขอรับรองว่าข้าพเจ้าได้สอนจริงตามรายละเอียดดังกล่าวข้างต้น</t>
  </si>
  <si>
    <t>ข้าพเจ้าขอรับรองว่าผู้สอนได้สอนจริงตามรายละเอียดดังกล่าวข้างต้น</t>
  </si>
  <si>
    <t>ลงชื่อ.............................................ผู้สอน</t>
  </si>
  <si>
    <t>ลงชื่อ.............................................ผู้รับรอง</t>
  </si>
  <si>
    <t xml:space="preserve">    (ผศ.ประกาศิต  ศรีทะแก้ว)</t>
  </si>
  <si>
    <t xml:space="preserve"> (นายเพลิน จันทร์สุยะ)</t>
  </si>
  <si>
    <t>ชื่อวิชา Power Plant and Substation</t>
  </si>
  <si>
    <t>ลำดับ</t>
  </si>
  <si>
    <t>ชื่อรายวิชา</t>
  </si>
  <si>
    <t>SEC</t>
  </si>
  <si>
    <t>จำนวน
นักศึกษา</t>
  </si>
  <si>
    <t>factor</t>
  </si>
  <si>
    <t>ปวส.</t>
  </si>
  <si>
    <t>ศ.</t>
  </si>
  <si>
    <t>พฤ</t>
  </si>
  <si>
    <t>วิชาที่สอนทั้งหมด.....8.....วิชา   ชั่วโมงสอนจริงแยกเป็นระดับ ปริญญาตรี  ดังนี้</t>
  </si>
  <si>
    <t>รหัสวิชา ENGEE117_SEC_2</t>
  </si>
  <si>
    <t>ชื่อวิชา Electrical Engineering Project 2</t>
  </si>
  <si>
    <t xml:space="preserve">ชื่อวิชา </t>
  </si>
  <si>
    <t xml:space="preserve">รหัสวิชา </t>
  </si>
  <si>
    <t>รหัสวิชา ENGEE151_SEC_8</t>
  </si>
  <si>
    <t>ชื่อวิชา Sected Topics in Electrical Engineering</t>
  </si>
  <si>
    <t>รหัสวิชา ENGEE155_SEC_2</t>
  </si>
  <si>
    <t>ชื่อวิชา Electrical Instruments and Measurements</t>
  </si>
  <si>
    <t>รหัสวิชา ENGEE106_SEC_2</t>
  </si>
  <si>
    <t>ศ</t>
  </si>
  <si>
    <t>ส.</t>
  </si>
  <si>
    <t>ชื่อวิชา Power Electronics</t>
  </si>
  <si>
    <t>รหัสวิชา ENGEE110_SEC_2</t>
  </si>
  <si>
    <t>รหัสวิชา ENGEE152_SEC_11</t>
  </si>
  <si>
    <t>ชื่อวิชา Power Electronics Laboratory</t>
  </si>
  <si>
    <t>รหัสวิชา ENGEE111_SEC_2</t>
  </si>
  <si>
    <t>รหัสวิชา ENGEE107_SEC_1</t>
  </si>
  <si>
    <t>ชื่อวิชา Electrical circuits Laboratory</t>
  </si>
  <si>
    <t>อา</t>
  </si>
  <si>
    <t>วิชาที่สอนทั้งหมด.....6.....วิชา   ชั่วโมงสอนจริงแยกเป็นระดับ ปริญญาตรี  ดังนี้</t>
  </si>
  <si>
    <t>สอบ</t>
  </si>
  <si>
    <t>รหัสวิชา ENGEE101</t>
  </si>
  <si>
    <t>จ.</t>
  </si>
  <si>
    <t>รหัสวิชา ENGEE501</t>
  </si>
  <si>
    <t>รหัสวิชา ENGEE110</t>
  </si>
  <si>
    <t>Electrical Circuit</t>
  </si>
  <si>
    <t>Power Electronics</t>
  </si>
  <si>
    <t>Power Electronics Laboratory</t>
  </si>
  <si>
    <t>ENGEE101</t>
  </si>
  <si>
    <t>ENGEE501</t>
  </si>
  <si>
    <t>ENGEE110</t>
  </si>
  <si>
    <t>ENGEE111 SEC1</t>
  </si>
  <si>
    <t>ENGEE111 SEC2</t>
  </si>
  <si>
    <t>ENGEE111 SEC3</t>
  </si>
  <si>
    <t xml:space="preserve">จำนวนคาบ(คูณตาม factor) </t>
  </si>
  <si>
    <t>สอบปลายภาค</t>
  </si>
  <si>
    <t>แบบสรุปภาระการสอนคำนวณตามจำนวนนักศึกษา</t>
  </si>
  <si>
    <t>จำนวนคาบ</t>
  </si>
  <si>
    <t>จำนวนสัปดาห์</t>
  </si>
  <si>
    <t>ระดับปริญญาตรี สาขา.......................</t>
  </si>
  <si>
    <t>ระดับปวส. สาขา..........................</t>
  </si>
  <si>
    <t>ชื่อวิชา 4.1 Power Electronics Laboratory</t>
  </si>
  <si>
    <t>ชื่อวิชา 4.2 Power Electronics Laboratory</t>
  </si>
  <si>
    <t>รหัสวิชา ENGEE111 SEC1</t>
  </si>
  <si>
    <t>รหัสวิชา ENGEE111 SEC2</t>
  </si>
  <si>
    <t>รหัสวิชา ENGEE111 SEC3</t>
  </si>
  <si>
    <t>ชื่อวิชา 4.3 Power Electronics Laboratory</t>
  </si>
  <si>
    <t>รวมภาระการสอนทั้งหมด</t>
  </si>
  <si>
    <t>ภาคเรียนที่ 1 ปีการศึกษา 2567</t>
  </si>
  <si>
    <t>วันที่...............................................................................</t>
  </si>
  <si>
    <t>ลงชื่อ......................................................................</t>
  </si>
  <si>
    <t>ผู้จ่ายเงิน</t>
  </si>
  <si>
    <t>ตำแหน่ง.................................................</t>
  </si>
  <si>
    <t>ตำแหน่ง................................................</t>
  </si>
  <si>
    <t xml:space="preserve"> (ตัวอักษร).................................................................................</t>
  </si>
  <si>
    <t>(............................................................)</t>
  </si>
  <si>
    <t xml:space="preserve">        (...................................................)</t>
  </si>
  <si>
    <t>บาท</t>
  </si>
  <si>
    <t>รวมจำนวนเงินค่าสอนทั้งสิ้น</t>
  </si>
  <si>
    <t>ลงชื่อ....................................................</t>
  </si>
  <si>
    <t>ลงชื่อ.........................................................................</t>
  </si>
  <si>
    <t>ผู้รับรอง</t>
  </si>
  <si>
    <t>ผู้จัดทำ</t>
  </si>
  <si>
    <t>จำนวนเงิน</t>
  </si>
  <si>
    <t>อัตราชม.ละ</t>
  </si>
  <si>
    <t>ชม.</t>
  </si>
  <si>
    <t>ป.ตรี</t>
  </si>
  <si>
    <t>ผู้ทำการสอน</t>
  </si>
  <si>
    <t>จำนวนเงินที่ขอเบิก</t>
  </si>
  <si>
    <t>จำนวน ชม.ฐาน</t>
  </si>
  <si>
    <t>จำนวนชมสอนจริง</t>
  </si>
  <si>
    <t>ตำแหน่ง</t>
  </si>
  <si>
    <t>ชื่อ-นามสกุล</t>
  </si>
  <si>
    <t>ลำดับที่</t>
  </si>
  <si>
    <t>ระดับปริญญาตรี/ปวส.</t>
  </si>
  <si>
    <t>หมายเหตุ</t>
  </si>
  <si>
    <t>ลายมือชื่อผู้รับเงิน</t>
  </si>
  <si>
    <t>จำนวนเงินที่ขอเบิกทั้งสิ้น</t>
  </si>
  <si>
    <t>ระดับการสอน</t>
  </si>
  <si>
    <t>ส่วนราชการ.....................................................คณะ................................ภาคการศึกษา................................พ.ศ......................</t>
  </si>
  <si>
    <t>(............................................)</t>
  </si>
  <si>
    <t xml:space="preserve"> (.........................................................)</t>
  </si>
  <si>
    <t>(นางสาววริศรา   นาเครือ)</t>
  </si>
  <si>
    <t>สัปดาห์สอนจริง</t>
  </si>
  <si>
    <t>ชั่วโมงภาระการสอน</t>
  </si>
  <si>
    <t>จำนวนคาบ
สอนต่อสัปดาห์</t>
  </si>
  <si>
    <t>ภาระการสอน</t>
  </si>
  <si>
    <t>(1)</t>
  </si>
  <si>
    <t>(2)</t>
  </si>
  <si>
    <t>(3)</t>
  </si>
  <si>
    <t>(4)</t>
  </si>
  <si>
    <t>(5)</t>
  </si>
  <si>
    <t>ระบุจำนวนคาบสอบต่อสัปดาห์</t>
  </si>
  <si>
    <t>ระบุจำนวนนักศึกษาตามรายชื่อที่ลงทะเบียนเรียน</t>
  </si>
  <si>
    <t>ระบุสัปดาห์ที่สอนจริง</t>
  </si>
  <si>
    <t>ชื่อ......................................ตำแหน่ง…............................................ สาขา…......................................................  คณะ …...............................................</t>
  </si>
  <si>
    <t>ปฏิบัติหน้าที่ธุรการตำแหน่ง ….......................................................... ตามคำสั่งที่..................................................ระหว่างวันที่..........................................................</t>
  </si>
  <si>
    <r>
      <t xml:space="preserve">ชื่อวิชา </t>
    </r>
    <r>
      <rPr>
        <b/>
        <sz val="16"/>
        <color rgb="FFFF0000"/>
        <rFont val="TH SarabunPSK"/>
        <family val="2"/>
      </rPr>
      <t>1. Electrical Circuit</t>
    </r>
  </si>
  <si>
    <r>
      <t xml:space="preserve">ชื่อวิชา </t>
    </r>
    <r>
      <rPr>
        <b/>
        <sz val="16"/>
        <color rgb="FFFF0000"/>
        <rFont val="TH SarabunPSK"/>
        <family val="2"/>
      </rPr>
      <t>2. Electrical Circuit</t>
    </r>
  </si>
  <si>
    <r>
      <t xml:space="preserve">ชื่อวิชา </t>
    </r>
    <r>
      <rPr>
        <b/>
        <sz val="16"/>
        <color rgb="FFFF0000"/>
        <rFont val="TH SarabunPSK"/>
        <family val="2"/>
      </rPr>
      <t>3. Power Electronics</t>
    </r>
  </si>
  <si>
    <t xml:space="preserve">     (.......................................)</t>
  </si>
  <si>
    <t xml:space="preserve">      (.......................................)</t>
  </si>
  <si>
    <t>ระดับ ปวช. สาขา.......................</t>
  </si>
  <si>
    <r>
      <t>วิชาที่สอนทั้งหมด ….....</t>
    </r>
    <r>
      <rPr>
        <b/>
        <sz val="14"/>
        <color rgb="FFFF0000"/>
        <rFont val="TH SarabunPSK"/>
        <family val="2"/>
      </rPr>
      <t>4</t>
    </r>
    <r>
      <rPr>
        <b/>
        <sz val="14"/>
        <rFont val="TH SarabunPSK"/>
        <family val="2"/>
      </rPr>
      <t>...... วิชา   ชั่วโมงสอนจริงแยกเป็นระดับ…........</t>
    </r>
    <r>
      <rPr>
        <b/>
        <sz val="14"/>
        <color rgb="FFFF0000"/>
        <rFont val="TH SarabunPSK"/>
        <family val="2"/>
      </rPr>
      <t>ปริญญาตรี</t>
    </r>
    <r>
      <rPr>
        <b/>
        <sz val="14"/>
        <rFont val="TH SarabunPSK"/>
        <family val="2"/>
      </rPr>
      <t>.</t>
    </r>
    <r>
      <rPr>
        <b/>
        <sz val="14"/>
        <color rgb="FFFF0000"/>
        <rFont val="TH SarabunPSK"/>
        <family val="2"/>
      </rPr>
      <t>,ปวส.,ปวช</t>
    </r>
    <r>
      <rPr>
        <b/>
        <sz val="14"/>
        <rFont val="TH SarabunPSK"/>
        <family val="2"/>
      </rPr>
      <t>..........ดังนี้</t>
    </r>
  </si>
  <si>
    <r>
      <t>วิชาที่สอนทั้งหมด ….....</t>
    </r>
    <r>
      <rPr>
        <b/>
        <sz val="16"/>
        <color rgb="FFFF0000"/>
        <rFont val="TH SarabunPSK"/>
        <family val="2"/>
      </rPr>
      <t>4</t>
    </r>
    <r>
      <rPr>
        <b/>
        <sz val="16"/>
        <rFont val="TH SarabunPSK"/>
        <family val="2"/>
      </rPr>
      <t>...... วิชา   ชั่วโมงสอนจริงแยกเป็นระดับ…........</t>
    </r>
    <r>
      <rPr>
        <b/>
        <sz val="16"/>
        <color rgb="FFFF0000"/>
        <rFont val="TH SarabunPSK"/>
        <family val="2"/>
      </rPr>
      <t>ปริญญาตรี.,ปวส.,ปวช.</t>
    </r>
    <r>
      <rPr>
        <b/>
        <sz val="16"/>
        <rFont val="TH SarabunPSK"/>
        <family val="2"/>
      </rPr>
      <t>...........ดังนี้</t>
    </r>
  </si>
  <si>
    <t>ตำแหน่ง....นักวิชาการเงินและบัญชี.........</t>
  </si>
  <si>
    <r>
      <rPr>
        <b/>
        <sz val="16"/>
        <color rgb="FFFF0000"/>
        <rFont val="TH SarabunPSK"/>
        <family val="2"/>
      </rPr>
      <t>ห้ามแก้ไขช่องนี้</t>
    </r>
    <r>
      <rPr>
        <sz val="16"/>
        <rFont val="TH SarabunPSK"/>
        <family val="2"/>
      </rPr>
      <t xml:space="preserve"> เนื่องจากใส่สูตรการคำนวณค่า Factor และภาระการสอน ไว้ให้แล้ว</t>
    </r>
  </si>
  <si>
    <r>
      <rPr>
        <b/>
        <sz val="16"/>
        <color rgb="FFFF0000"/>
        <rFont val="TH SarabunPSK"/>
        <family val="2"/>
      </rPr>
      <t xml:space="preserve">ห้ามแก้ไขช่องนี้ </t>
    </r>
    <r>
      <rPr>
        <sz val="16"/>
        <rFont val="TH SarabunPSK"/>
        <family val="2"/>
      </rPr>
      <t>เนื่องจากใส่สูตรคำนวณแล้ว   (3)ภาระการสอน X (4)</t>
    </r>
  </si>
  <si>
    <t>(ตัวอย่าง)</t>
  </si>
  <si>
    <t xml:space="preserve">                                             รายละเอียดประกอบหลักฐานการเบิกจ่ายค่าสอนภาคสมทบ/พิเศษ และค่าสอนเกินภาระงานสอนในสถาบันอุดมศึกษา                                                               </t>
  </si>
  <si>
    <t xml:space="preserve">                                   รายละเอียดประกอบหลักฐานการเบิกจ่ายค่าสอนภาคสมทบ/พิเศษ และค่าสอนเกินภาระงานสอนในสถาบันอุดมศึกษา                                             </t>
  </si>
  <si>
    <t xml:space="preserve">                                 หลักฐานการเบิกจ่ายเงินค่าสอนพิเศษและค่าสอนเกินภาระงานสอนในสถาบันอุดมศึกษา                                                         </t>
  </si>
  <si>
    <t>สรุปรายชื่อผลงานทางวิชาการ  ประจำปีการศึกษา 2567</t>
  </si>
  <si>
    <t>ผู้ขอเบิก</t>
  </si>
  <si>
    <t>สัดส่วนผลงาน</t>
  </si>
  <si>
    <t>ฐานข้อมูล</t>
  </si>
  <si>
    <t>ช่วงเวลา</t>
  </si>
  <si>
    <t>ผลงานทางวิชาการ</t>
  </si>
  <si>
    <t>การเปรียบเทียบสัมประสิทธิ์ความแม่นยำของการจำลองอัตราการไหลน้ำท่า</t>
  </si>
  <si>
    <t>ผศ.ดร.วิมลทา  อรดี</t>
  </si>
  <si>
    <t>ร้อยละ 50</t>
  </si>
  <si>
    <t>TCI</t>
  </si>
  <si>
    <t>28 กพ.68</t>
  </si>
  <si>
    <t>สาขา..........................คณะ........................................มหาวิทยาลัยเทคโนโลยีราชมงคลล้านนา  เชียงราย</t>
  </si>
  <si>
    <t>(นายมกราคม   ธันวาคม)</t>
  </si>
  <si>
    <t>หัวหน้าสาขา....................................</t>
  </si>
  <si>
    <t>..............................................................</t>
  </si>
  <si>
    <t>ผู้ตรวจสอบเอกสารงานวิจัยที่ใช้ในการเบิกเกินภาระการสอน เป็นไปตามเกณฑ์ที่ กพอ.กำหนด</t>
  </si>
  <si>
    <t>ผู้รับรองข้อมูล</t>
  </si>
  <si>
    <t xml:space="preserve">                                   (นายปวัชญา   อนุรุโน)</t>
  </si>
  <si>
    <t xml:space="preserve">                             .............................................................</t>
  </si>
  <si>
    <t xml:space="preserve">                                 หัวหน้าหลักสูตร....................................</t>
  </si>
  <si>
    <t>แบบแสดงหลักฐานการมีส่วนร่วมในผลงานทางวิชาการ</t>
  </si>
  <si>
    <t>1. ชื่อเรื่อง..............................................................................................................................</t>
  </si>
  <si>
    <t>2. ลักษณะผลงานที่เสนอ</t>
  </si>
  <si>
    <r>
      <t xml:space="preserve">3. การเผยแพร่  </t>
    </r>
    <r>
      <rPr>
        <u/>
        <sz val="16"/>
        <color theme="1"/>
        <rFont val="TH SarabunPSK"/>
        <family val="2"/>
      </rPr>
      <t>ร่วมนำเสนอผลงานวิจัยในการประชุมวิชาการระดับชาติ  มหาวิทยาลัยเทคโนโลยีราชมงคลล้านนา ครั้งที่ 15</t>
    </r>
  </si>
  <si>
    <r>
      <t xml:space="preserve">   </t>
    </r>
    <r>
      <rPr>
        <u/>
        <sz val="16"/>
        <color theme="1"/>
        <rFont val="TH SarabunPSK"/>
        <family val="2"/>
      </rPr>
      <t>ประจำปี 2567  วันที่  28 กุมภาพันธ์ 2568  วิทยาลัยเทคโนโลยีภาคใต้</t>
    </r>
  </si>
  <si>
    <t>4. วิธีการดำเนินงาน</t>
  </si>
  <si>
    <t xml:space="preserve">   ผู้ร่วมงาน   จำนวน   3  คน  มีส่วนร่วมดังนี้</t>
  </si>
  <si>
    <t xml:space="preserve">        บทความทางวิชาการ          ตำรา          หนังสือ         งานวิจัย          ผลงานทางวิชาการในลักษณะอื่น</t>
  </si>
  <si>
    <t>ชื่อผู้ร่วมงาน</t>
  </si>
  <si>
    <t>ลักษณะการมีส่วนร่วม</t>
  </si>
  <si>
    <t>หน้าที่ความรับผิดชอบ</t>
  </si>
  <si>
    <t>ปริมาณงาน</t>
  </si>
  <si>
    <t>ผศ.ดร. กกกกก    ขขขข</t>
  </si>
  <si>
    <t>ดร.คคคคคคคค   งงงงงง</t>
  </si>
  <si>
    <t>อ.จจจจจจจจจ   สสสสสสส</t>
  </si>
  <si>
    <t>ผู้ร่วมประพันธ์</t>
  </si>
  <si>
    <t>ผู้ประพันธ์บรรณกิจ</t>
  </si>
  <si>
    <t>ผู้ประพันธ์อันดับแรก</t>
  </si>
  <si>
    <t xml:space="preserve"> - วางแผนรายละเอียดการทำงาน</t>
  </si>
  <si>
    <t xml:space="preserve"> - เขียนต้นฉบับบทความวิจัย</t>
  </si>
  <si>
    <t xml:space="preserve"> - ทบทวนวรรณกรรม วิธีการฯ</t>
  </si>
  <si>
    <t xml:space="preserve"> - ออกแบบเครื่องมืองานวิจัย</t>
  </si>
  <si>
    <t xml:space="preserve"> - แก้ไขบทความงานวิจัยฯ</t>
  </si>
  <si>
    <t xml:space="preserve"> - นำเสนองานวิจัย</t>
  </si>
  <si>
    <t xml:space="preserve"> - เก็บข้อมูลกลุ่มตัวอย่าง วิเคราะห์</t>
  </si>
  <si>
    <t xml:space="preserve">   ข้อมูล สรุปผลงานวิจัย</t>
  </si>
  <si>
    <t xml:space="preserve"> - ตรวจสอบความถูกต้องของ</t>
  </si>
  <si>
    <t xml:space="preserve">   บทความวิจัย</t>
  </si>
  <si>
    <t>ลงชื่อ...................................................</t>
  </si>
  <si>
    <t>(ผศ.ดร. กกกกก    ขขขข)</t>
  </si>
  <si>
    <t>(ดร.คคคคคคคค   งงงงงง)</t>
  </si>
  <si>
    <t>(อ.จจจจจจจจจ   สสสสสสส)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</si>
</sst>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[$-107041E]d\ mmm\ yy;@"/>
    <numFmt numFmtId="166" formatCode="[$-101041E]d\ mmm\ yy;@"/>
    <numFmt numFmtId="167" formatCode="_-* #,##0.000_-;\-* #,##0.000_-;_-* &quot;-&quot;??_-;_-@_-"/>
    <numFmt numFmtId="168" formatCode="_-* #,##0_-;\-* #,##0_-;_-* &quot;-&quot;??_-;_-@_-"/>
    <numFmt numFmtId="169" formatCode="#,##0.000"/>
    <numFmt numFmtId="170" formatCode="0.000"/>
  </numFmts>
  <fonts count="30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0"/>
      <name val="TH SarabunPSK"/>
      <family val="2"/>
    </font>
    <font>
      <sz val="11"/>
      <name val="TH SarabunPSK"/>
      <family val="2"/>
    </font>
    <font>
      <b/>
      <sz val="9"/>
      <name val="TH SarabunPSK"/>
      <family val="2"/>
    </font>
    <font>
      <b/>
      <sz val="8"/>
      <name val="TH SarabunPSK"/>
      <family val="2"/>
    </font>
    <font>
      <sz val="12"/>
      <name val="TH SarabunPSK"/>
      <family val="2"/>
    </font>
    <font>
      <b/>
      <u/>
      <sz val="14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0"/>
      <name val="Arial"/>
      <family val="2"/>
    </font>
    <font>
      <b/>
      <sz val="12"/>
      <name val="TH SarabunPSK"/>
      <family val="2"/>
    </font>
    <font>
      <sz val="14"/>
      <color rgb="FFFF0000"/>
      <name val="TH SarabunPSK"/>
      <family val="2"/>
    </font>
    <font>
      <u/>
      <sz val="14"/>
      <name val="TH SarabunPSK"/>
      <family val="2"/>
    </font>
    <font>
      <b/>
      <sz val="14"/>
      <color rgb="FFFF0000"/>
      <name val="TH SarabunPSK"/>
      <family val="2"/>
    </font>
    <font>
      <b/>
      <sz val="16"/>
      <color rgb="FFFF000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b/>
      <u/>
      <sz val="16"/>
      <name val="TH SarabunPSK"/>
      <family val="2"/>
    </font>
    <font>
      <sz val="14"/>
      <color rgb="FF333333"/>
      <name val="TH SarabunPSK"/>
      <family val="2"/>
    </font>
    <font>
      <sz val="16"/>
      <color rgb="FF33333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u/>
      <sz val="16"/>
      <color theme="1"/>
      <name val="TH SarabunPSK"/>
      <family val="2"/>
    </font>
    <font>
      <b/>
      <u/>
      <sz val="18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2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</cellStyleXfs>
  <cellXfs count="287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6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top" wrapText="1"/>
    </xf>
    <xf numFmtId="0" fontId="6" fillId="0" borderId="9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165" fontId="7" fillId="0" borderId="3" xfId="1" applyNumberFormat="1" applyFont="1" applyBorder="1" applyAlignment="1">
      <alignment horizontal="left"/>
    </xf>
    <xf numFmtId="0" fontId="7" fillId="0" borderId="4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65" fontId="7" fillId="0" borderId="3" xfId="1" applyNumberFormat="1" applyFont="1" applyBorder="1" applyAlignment="1">
      <alignment horizontal="center"/>
    </xf>
    <xf numFmtId="0" fontId="3" fillId="0" borderId="3" xfId="1" applyFont="1" applyBorder="1" applyAlignment="1">
      <alignment horizontal="left"/>
    </xf>
    <xf numFmtId="0" fontId="3" fillId="0" borderId="1" xfId="1" applyFont="1" applyBorder="1"/>
    <xf numFmtId="0" fontId="3" fillId="0" borderId="3" xfId="1" applyFont="1" applyBorder="1"/>
    <xf numFmtId="0" fontId="3" fillId="0" borderId="4" xfId="1" applyFont="1" applyBorder="1"/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left"/>
    </xf>
    <xf numFmtId="0" fontId="3" fillId="0" borderId="10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10" xfId="1" applyFont="1" applyBorder="1"/>
    <xf numFmtId="0" fontId="8" fillId="0" borderId="8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6" fillId="0" borderId="0" xfId="1" applyFont="1"/>
    <xf numFmtId="0" fontId="10" fillId="0" borderId="0" xfId="1" applyFont="1"/>
    <xf numFmtId="0" fontId="6" fillId="0" borderId="4" xfId="1" applyFont="1" applyBorder="1" applyAlignment="1">
      <alignment horizontal="center" vertical="top" wrapText="1"/>
    </xf>
    <xf numFmtId="15" fontId="3" fillId="0" borderId="3" xfId="1" applyNumberFormat="1" applyFont="1" applyBorder="1" applyAlignment="1">
      <alignment horizontal="center"/>
    </xf>
    <xf numFmtId="15" fontId="3" fillId="0" borderId="3" xfId="1" applyNumberFormat="1" applyFont="1" applyBorder="1"/>
    <xf numFmtId="15" fontId="3" fillId="0" borderId="3" xfId="1" applyNumberFormat="1" applyFont="1" applyBorder="1" applyAlignment="1">
      <alignment horizontal="left"/>
    </xf>
    <xf numFmtId="166" fontId="3" fillId="0" borderId="3" xfId="1" applyNumberFormat="1" applyFont="1" applyBorder="1" applyAlignment="1">
      <alignment horizontal="center"/>
    </xf>
    <xf numFmtId="15" fontId="3" fillId="0" borderId="0" xfId="1" applyNumberFormat="1" applyFont="1"/>
    <xf numFmtId="0" fontId="10" fillId="0" borderId="0" xfId="1" applyFont="1" applyAlignment="1">
      <alignment horizontal="left"/>
    </xf>
    <xf numFmtId="0" fontId="6" fillId="0" borderId="4" xfId="1" applyFont="1" applyBorder="1" applyAlignment="1">
      <alignment horizontal="center" vertical="top" wrapText="1"/>
    </xf>
    <xf numFmtId="0" fontId="10" fillId="0" borderId="0" xfId="1" applyFont="1" applyAlignment="1"/>
    <xf numFmtId="0" fontId="6" fillId="0" borderId="4" xfId="1" applyFont="1" applyBorder="1" applyAlignment="1">
      <alignment horizontal="center" vertical="top" wrapText="1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6" fillId="0" borderId="4" xfId="1" applyFont="1" applyBorder="1" applyAlignment="1">
      <alignment horizontal="center" vertical="top" wrapText="1"/>
    </xf>
    <xf numFmtId="0" fontId="5" fillId="0" borderId="0" xfId="3" applyFont="1"/>
    <xf numFmtId="0" fontId="10" fillId="0" borderId="0" xfId="3" applyFont="1"/>
    <xf numFmtId="0" fontId="15" fillId="0" borderId="5" xfId="3" applyFont="1" applyBorder="1"/>
    <xf numFmtId="0" fontId="15" fillId="0" borderId="6" xfId="3" applyFont="1" applyBorder="1"/>
    <xf numFmtId="0" fontId="15" fillId="0" borderId="16" xfId="3" applyFont="1" applyBorder="1"/>
    <xf numFmtId="0" fontId="15" fillId="0" borderId="20" xfId="3" applyFont="1" applyBorder="1"/>
    <xf numFmtId="0" fontId="15" fillId="0" borderId="16" xfId="3" applyFont="1" applyBorder="1" applyAlignment="1">
      <alignment horizontal="center"/>
    </xf>
    <xf numFmtId="0" fontId="15" fillId="0" borderId="20" xfId="3" applyFont="1" applyBorder="1" applyAlignment="1">
      <alignment horizontal="center"/>
    </xf>
    <xf numFmtId="0" fontId="15" fillId="0" borderId="5" xfId="3" applyFont="1" applyBorder="1" applyAlignment="1">
      <alignment horizontal="center"/>
    </xf>
    <xf numFmtId="0" fontId="15" fillId="0" borderId="4" xfId="3" applyFont="1" applyBorder="1" applyAlignment="1">
      <alignment horizontal="center"/>
    </xf>
    <xf numFmtId="0" fontId="10" fillId="0" borderId="4" xfId="3" applyFont="1" applyBorder="1"/>
    <xf numFmtId="0" fontId="15" fillId="0" borderId="4" xfId="3" applyFont="1" applyBorder="1" applyAlignment="1">
      <alignment vertical="center" wrapText="1"/>
    </xf>
    <xf numFmtId="0" fontId="10" fillId="0" borderId="8" xfId="3" applyFont="1" applyBorder="1" applyAlignment="1">
      <alignment horizontal="center"/>
    </xf>
    <xf numFmtId="0" fontId="10" fillId="0" borderId="4" xfId="3" applyFont="1" applyBorder="1" applyAlignment="1">
      <alignment horizontal="center"/>
    </xf>
    <xf numFmtId="0" fontId="10" fillId="0" borderId="5" xfId="3" applyFont="1" applyBorder="1"/>
    <xf numFmtId="0" fontId="10" fillId="0" borderId="6" xfId="3" applyFont="1" applyBorder="1"/>
    <xf numFmtId="168" fontId="10" fillId="4" borderId="21" xfId="4" applyNumberFormat="1" applyFont="1" applyFill="1" applyBorder="1"/>
    <xf numFmtId="0" fontId="10" fillId="0" borderId="7" xfId="3" applyFont="1" applyBorder="1"/>
    <xf numFmtId="0" fontId="10" fillId="0" borderId="17" xfId="3" applyFont="1" applyBorder="1"/>
    <xf numFmtId="0" fontId="15" fillId="0" borderId="6" xfId="3" applyFont="1" applyBorder="1" applyAlignment="1"/>
    <xf numFmtId="0" fontId="15" fillId="0" borderId="17" xfId="3" applyFont="1" applyBorder="1" applyAlignment="1"/>
    <xf numFmtId="0" fontId="15" fillId="0" borderId="7" xfId="3" applyFont="1" applyBorder="1" applyAlignment="1"/>
    <xf numFmtId="168" fontId="15" fillId="0" borderId="0" xfId="4" applyNumberFormat="1" applyFont="1" applyBorder="1" applyAlignment="1"/>
    <xf numFmtId="0" fontId="10" fillId="0" borderId="20" xfId="3" applyFont="1" applyBorder="1"/>
    <xf numFmtId="0" fontId="10" fillId="0" borderId="0" xfId="3" applyFont="1" applyBorder="1"/>
    <xf numFmtId="0" fontId="10" fillId="0" borderId="19" xfId="3" applyFont="1" applyBorder="1"/>
    <xf numFmtId="0" fontId="10" fillId="0" borderId="20" xfId="3" applyFont="1" applyBorder="1" applyAlignment="1"/>
    <xf numFmtId="0" fontId="10" fillId="0" borderId="0" xfId="3" applyFont="1" applyBorder="1" applyAlignment="1"/>
    <xf numFmtId="0" fontId="10" fillId="0" borderId="19" xfId="3" applyFont="1" applyBorder="1" applyAlignment="1"/>
    <xf numFmtId="0" fontId="10" fillId="0" borderId="20" xfId="3" applyFont="1" applyBorder="1" applyAlignment="1">
      <alignment horizontal="left"/>
    </xf>
    <xf numFmtId="168" fontId="10" fillId="4" borderId="0" xfId="4" applyNumberFormat="1" applyFont="1" applyFill="1" applyBorder="1"/>
    <xf numFmtId="0" fontId="10" fillId="4" borderId="0" xfId="3" applyFont="1" applyFill="1" applyBorder="1" applyAlignment="1">
      <alignment horizontal="right"/>
    </xf>
    <xf numFmtId="0" fontId="10" fillId="0" borderId="17" xfId="3" applyFont="1" applyBorder="1" applyAlignment="1">
      <alignment horizontal="center"/>
    </xf>
    <xf numFmtId="0" fontId="10" fillId="0" borderId="0" xfId="3" applyFont="1" applyBorder="1" applyAlignment="1">
      <alignment horizontal="center"/>
    </xf>
    <xf numFmtId="0" fontId="10" fillId="0" borderId="9" xfId="3" applyFont="1" applyBorder="1"/>
    <xf numFmtId="0" fontId="10" fillId="0" borderId="18" xfId="3" applyFont="1" applyBorder="1" applyAlignment="1">
      <alignment horizontal="center"/>
    </xf>
    <xf numFmtId="0" fontId="10" fillId="0" borderId="18" xfId="3" applyFont="1" applyBorder="1"/>
    <xf numFmtId="0" fontId="10" fillId="0" borderId="10" xfId="3" applyFont="1" applyBorder="1"/>
    <xf numFmtId="0" fontId="5" fillId="0" borderId="2" xfId="1" applyFont="1" applyBorder="1" applyAlignment="1">
      <alignment horizontal="center"/>
    </xf>
    <xf numFmtId="165" fontId="5" fillId="0" borderId="3" xfId="1" applyNumberFormat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165" fontId="5" fillId="0" borderId="3" xfId="1" applyNumberFormat="1" applyFont="1" applyBorder="1" applyAlignment="1">
      <alignment horizontal="center"/>
    </xf>
    <xf numFmtId="15" fontId="5" fillId="0" borderId="0" xfId="1" applyNumberFormat="1" applyFont="1"/>
    <xf numFmtId="0" fontId="5" fillId="0" borderId="3" xfId="1" applyFont="1" applyBorder="1" applyAlignment="1">
      <alignment horizontal="left"/>
    </xf>
    <xf numFmtId="0" fontId="3" fillId="3" borderId="4" xfId="1" applyFont="1" applyFill="1" applyBorder="1" applyAlignment="1">
      <alignment horizontal="center"/>
    </xf>
    <xf numFmtId="0" fontId="17" fillId="3" borderId="2" xfId="1" applyFont="1" applyFill="1" applyBorder="1" applyAlignment="1">
      <alignment horizontal="center"/>
    </xf>
    <xf numFmtId="165" fontId="17" fillId="3" borderId="3" xfId="1" applyNumberFormat="1" applyFont="1" applyFill="1" applyBorder="1" applyAlignment="1">
      <alignment horizontal="left"/>
    </xf>
    <xf numFmtId="0" fontId="5" fillId="3" borderId="4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165" fontId="5" fillId="3" borderId="3" xfId="1" applyNumberFormat="1" applyFont="1" applyFill="1" applyBorder="1" applyAlignment="1">
      <alignment horizontal="left"/>
    </xf>
    <xf numFmtId="0" fontId="5" fillId="3" borderId="1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left"/>
    </xf>
    <xf numFmtId="0" fontId="5" fillId="3" borderId="0" xfId="1" applyFont="1" applyFill="1" applyAlignment="1">
      <alignment horizontal="center"/>
    </xf>
    <xf numFmtId="165" fontId="5" fillId="3" borderId="3" xfId="1" applyNumberFormat="1" applyFont="1" applyFill="1" applyBorder="1" applyAlignment="1">
      <alignment horizontal="center"/>
    </xf>
    <xf numFmtId="0" fontId="5" fillId="3" borderId="1" xfId="1" applyFont="1" applyFill="1" applyBorder="1"/>
    <xf numFmtId="0" fontId="5" fillId="3" borderId="3" xfId="1" applyFont="1" applyFill="1" applyBorder="1"/>
    <xf numFmtId="0" fontId="5" fillId="0" borderId="4" xfId="1" applyFont="1" applyBorder="1"/>
    <xf numFmtId="0" fontId="5" fillId="0" borderId="1" xfId="1" applyFont="1" applyBorder="1"/>
    <xf numFmtId="15" fontId="5" fillId="0" borderId="3" xfId="1" applyNumberFormat="1" applyFont="1" applyBorder="1" applyAlignment="1">
      <alignment horizontal="left"/>
    </xf>
    <xf numFmtId="0" fontId="5" fillId="0" borderId="3" xfId="1" applyFont="1" applyBorder="1"/>
    <xf numFmtId="15" fontId="5" fillId="0" borderId="3" xfId="1" applyNumberFormat="1" applyFont="1" applyBorder="1"/>
    <xf numFmtId="15" fontId="5" fillId="0" borderId="3" xfId="1" applyNumberFormat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left"/>
    </xf>
    <xf numFmtId="0" fontId="5" fillId="0" borderId="10" xfId="1" applyFont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5" fillId="3" borderId="9" xfId="1" applyFont="1" applyFill="1" applyBorder="1" applyAlignment="1">
      <alignment horizontal="center"/>
    </xf>
    <xf numFmtId="0" fontId="5" fillId="3" borderId="10" xfId="1" applyFont="1" applyFill="1" applyBorder="1" applyAlignment="1">
      <alignment horizontal="left"/>
    </xf>
    <xf numFmtId="0" fontId="17" fillId="3" borderId="1" xfId="1" applyFont="1" applyFill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/>
    <xf numFmtId="0" fontId="4" fillId="0" borderId="8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20" fillId="0" borderId="0" xfId="1" applyFont="1"/>
    <xf numFmtId="0" fontId="2" fillId="0" borderId="0" xfId="1" applyFont="1"/>
    <xf numFmtId="0" fontId="2" fillId="0" borderId="6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20" fillId="0" borderId="4" xfId="1" applyFont="1" applyBorder="1" applyAlignment="1">
      <alignment horizontal="center"/>
    </xf>
    <xf numFmtId="0" fontId="20" fillId="0" borderId="2" xfId="1" applyFont="1" applyBorder="1" applyAlignment="1">
      <alignment horizontal="center"/>
    </xf>
    <xf numFmtId="165" fontId="20" fillId="0" borderId="3" xfId="1" applyNumberFormat="1" applyFont="1" applyBorder="1" applyAlignment="1">
      <alignment horizontal="left"/>
    </xf>
    <xf numFmtId="0" fontId="20" fillId="0" borderId="0" xfId="1" applyFont="1" applyAlignment="1">
      <alignment horizontal="center"/>
    </xf>
    <xf numFmtId="0" fontId="20" fillId="0" borderId="1" xfId="1" applyFont="1" applyBorder="1" applyAlignment="1">
      <alignment horizontal="center"/>
    </xf>
    <xf numFmtId="165" fontId="20" fillId="0" borderId="3" xfId="1" applyNumberFormat="1" applyFont="1" applyBorder="1" applyAlignment="1">
      <alignment horizontal="center"/>
    </xf>
    <xf numFmtId="0" fontId="20" fillId="0" borderId="3" xfId="1" applyFont="1" applyBorder="1" applyAlignment="1">
      <alignment horizontal="center"/>
    </xf>
    <xf numFmtId="0" fontId="20" fillId="0" borderId="3" xfId="1" applyFont="1" applyBorder="1" applyAlignment="1">
      <alignment horizontal="left"/>
    </xf>
    <xf numFmtId="0" fontId="20" fillId="3" borderId="4" xfId="1" applyFont="1" applyFill="1" applyBorder="1" applyAlignment="1">
      <alignment horizontal="center"/>
    </xf>
    <xf numFmtId="0" fontId="21" fillId="3" borderId="2" xfId="1" applyFont="1" applyFill="1" applyBorder="1" applyAlignment="1">
      <alignment horizontal="center"/>
    </xf>
    <xf numFmtId="165" fontId="21" fillId="3" borderId="3" xfId="1" applyNumberFormat="1" applyFont="1" applyFill="1" applyBorder="1" applyAlignment="1">
      <alignment horizontal="left"/>
    </xf>
    <xf numFmtId="0" fontId="20" fillId="3" borderId="2" xfId="1" applyFont="1" applyFill="1" applyBorder="1" applyAlignment="1">
      <alignment horizontal="center"/>
    </xf>
    <xf numFmtId="165" fontId="20" fillId="3" borderId="3" xfId="1" applyNumberFormat="1" applyFont="1" applyFill="1" applyBorder="1" applyAlignment="1">
      <alignment horizontal="left"/>
    </xf>
    <xf numFmtId="0" fontId="20" fillId="3" borderId="3" xfId="1" applyFont="1" applyFill="1" applyBorder="1" applyAlignment="1">
      <alignment horizontal="left"/>
    </xf>
    <xf numFmtId="0" fontId="20" fillId="3" borderId="0" xfId="1" applyFont="1" applyFill="1" applyAlignment="1">
      <alignment horizontal="center"/>
    </xf>
    <xf numFmtId="0" fontId="20" fillId="3" borderId="1" xfId="1" applyFont="1" applyFill="1" applyBorder="1"/>
    <xf numFmtId="15" fontId="20" fillId="0" borderId="3" xfId="1" applyNumberFormat="1" applyFont="1" applyBorder="1"/>
    <xf numFmtId="166" fontId="20" fillId="0" borderId="3" xfId="1" applyNumberFormat="1" applyFont="1" applyBorder="1" applyAlignment="1">
      <alignment horizontal="center"/>
    </xf>
    <xf numFmtId="0" fontId="20" fillId="0" borderId="1" xfId="1" applyFont="1" applyBorder="1"/>
    <xf numFmtId="0" fontId="20" fillId="0" borderId="3" xfId="1" applyFont="1" applyBorder="1"/>
    <xf numFmtId="0" fontId="20" fillId="3" borderId="8" xfId="1" applyFont="1" applyFill="1" applyBorder="1" applyAlignment="1">
      <alignment horizontal="center"/>
    </xf>
    <xf numFmtId="0" fontId="20" fillId="0" borderId="9" xfId="1" applyFont="1" applyBorder="1" applyAlignment="1">
      <alignment horizontal="center"/>
    </xf>
    <xf numFmtId="0" fontId="20" fillId="0" borderId="10" xfId="1" applyFont="1" applyBorder="1" applyAlignment="1">
      <alignment horizontal="left"/>
    </xf>
    <xf numFmtId="0" fontId="20" fillId="0" borderId="1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/>
    <xf numFmtId="0" fontId="2" fillId="0" borderId="10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2" fillId="3" borderId="2" xfId="1" applyFont="1" applyFill="1" applyBorder="1" applyAlignment="1">
      <alignment horizontal="center"/>
    </xf>
    <xf numFmtId="165" fontId="22" fillId="3" borderId="3" xfId="1" applyNumberFormat="1" applyFont="1" applyFill="1" applyBorder="1" applyAlignment="1">
      <alignment horizontal="left"/>
    </xf>
    <xf numFmtId="0" fontId="2" fillId="3" borderId="2" xfId="1" applyFont="1" applyFill="1" applyBorder="1" applyAlignment="1">
      <alignment horizontal="center"/>
    </xf>
    <xf numFmtId="165" fontId="2" fillId="3" borderId="3" xfId="1" applyNumberFormat="1" applyFont="1" applyFill="1" applyBorder="1" applyAlignment="1">
      <alignment horizontal="left"/>
    </xf>
    <xf numFmtId="0" fontId="2" fillId="3" borderId="3" xfId="1" applyFont="1" applyFill="1" applyBorder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1" xfId="1" applyFont="1" applyFill="1" applyBorder="1" applyAlignment="1">
      <alignment horizontal="center"/>
    </xf>
    <xf numFmtId="0" fontId="2" fillId="3" borderId="1" xfId="1" applyFont="1" applyFill="1" applyBorder="1"/>
    <xf numFmtId="0" fontId="20" fillId="0" borderId="0" xfId="0" applyFont="1" applyAlignment="1">
      <alignment vertical="center"/>
    </xf>
    <xf numFmtId="17" fontId="2" fillId="0" borderId="5" xfId="0" quotePrefix="1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3" fillId="2" borderId="4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horizontal="center" vertical="center" wrapText="1"/>
    </xf>
    <xf numFmtId="169" fontId="5" fillId="0" borderId="3" xfId="2" applyNumberFormat="1" applyFont="1" applyFill="1" applyBorder="1" applyAlignment="1">
      <alignment horizontal="center" vertical="center"/>
    </xf>
    <xf numFmtId="170" fontId="20" fillId="0" borderId="4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2" fontId="20" fillId="0" borderId="11" xfId="0" applyNumberFormat="1" applyFont="1" applyBorder="1" applyAlignment="1">
      <alignment vertical="center"/>
    </xf>
    <xf numFmtId="0" fontId="24" fillId="2" borderId="4" xfId="0" applyFont="1" applyFill="1" applyBorder="1" applyAlignment="1">
      <alignment vertical="center" wrapText="1"/>
    </xf>
    <xf numFmtId="167" fontId="5" fillId="0" borderId="3" xfId="2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2" fontId="2" fillId="0" borderId="14" xfId="0" applyNumberFormat="1" applyFont="1" applyBorder="1" applyAlignment="1">
      <alignment vertical="center"/>
    </xf>
    <xf numFmtId="0" fontId="20" fillId="0" borderId="0" xfId="0" quotePrefix="1" applyFont="1" applyAlignment="1">
      <alignment horizontal="center" vertical="center"/>
    </xf>
    <xf numFmtId="0" fontId="2" fillId="0" borderId="0" xfId="1" applyFont="1" applyAlignment="1"/>
    <xf numFmtId="0" fontId="2" fillId="0" borderId="8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5" fillId="0" borderId="8" xfId="3" applyFont="1" applyBorder="1" applyAlignment="1">
      <alignment horizontal="center"/>
    </xf>
    <xf numFmtId="0" fontId="10" fillId="0" borderId="8" xfId="3" applyFont="1" applyBorder="1"/>
    <xf numFmtId="0" fontId="15" fillId="0" borderId="8" xfId="3" applyFont="1" applyBorder="1" applyAlignment="1">
      <alignment vertical="center" wrapText="1"/>
    </xf>
    <xf numFmtId="0" fontId="26" fillId="0" borderId="0" xfId="0" applyFont="1"/>
    <xf numFmtId="0" fontId="26" fillId="0" borderId="4" xfId="0" applyFont="1" applyBorder="1" applyAlignment="1">
      <alignment horizontal="center"/>
    </xf>
    <xf numFmtId="0" fontId="26" fillId="0" borderId="4" xfId="0" applyFont="1" applyBorder="1"/>
    <xf numFmtId="0" fontId="25" fillId="0" borderId="4" xfId="0" applyFont="1" applyBorder="1" applyAlignment="1">
      <alignment horizontal="center"/>
    </xf>
    <xf numFmtId="0" fontId="26" fillId="0" borderId="0" xfId="0" applyFont="1" applyBorder="1"/>
    <xf numFmtId="0" fontId="26" fillId="0" borderId="0" xfId="0" applyFont="1" applyAlignment="1">
      <alignment horizontal="left"/>
    </xf>
    <xf numFmtId="9" fontId="26" fillId="0" borderId="4" xfId="0" applyNumberFormat="1" applyFont="1" applyBorder="1" applyAlignment="1">
      <alignment horizontal="center"/>
    </xf>
    <xf numFmtId="0" fontId="25" fillId="0" borderId="0" xfId="0" applyFont="1"/>
    <xf numFmtId="0" fontId="6" fillId="0" borderId="4" xfId="1" applyFont="1" applyBorder="1" applyAlignment="1">
      <alignment horizontal="center" vertical="top" wrapText="1"/>
    </xf>
    <xf numFmtId="0" fontId="6" fillId="0" borderId="7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top" wrapText="1"/>
    </xf>
    <xf numFmtId="0" fontId="6" fillId="0" borderId="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5" fillId="0" borderId="17" xfId="3" applyFont="1" applyBorder="1" applyAlignment="1">
      <alignment horizontal="center"/>
    </xf>
    <xf numFmtId="0" fontId="15" fillId="0" borderId="6" xfId="3" applyFont="1" applyBorder="1" applyAlignment="1">
      <alignment horizontal="center"/>
    </xf>
    <xf numFmtId="0" fontId="15" fillId="0" borderId="6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10" fillId="0" borderId="18" xfId="3" applyFont="1" applyBorder="1" applyAlignment="1">
      <alignment horizontal="center"/>
    </xf>
    <xf numFmtId="0" fontId="10" fillId="0" borderId="9" xfId="3" applyFont="1" applyBorder="1" applyAlignment="1">
      <alignment horizontal="center"/>
    </xf>
    <xf numFmtId="0" fontId="10" fillId="0" borderId="0" xfId="3" applyFont="1" applyBorder="1" applyAlignment="1">
      <alignment horizontal="center"/>
    </xf>
    <xf numFmtId="0" fontId="10" fillId="0" borderId="20" xfId="3" applyFont="1" applyBorder="1" applyAlignment="1">
      <alignment horizontal="center"/>
    </xf>
    <xf numFmtId="0" fontId="2" fillId="0" borderId="0" xfId="3" applyFont="1" applyAlignment="1">
      <alignment horizontal="center" vertical="center"/>
    </xf>
    <xf numFmtId="0" fontId="2" fillId="0" borderId="18" xfId="3" applyFont="1" applyBorder="1" applyAlignment="1">
      <alignment horizontal="center"/>
    </xf>
    <xf numFmtId="0" fontId="15" fillId="0" borderId="5" xfId="3" applyFont="1" applyBorder="1" applyAlignment="1">
      <alignment horizontal="center" vertical="center" wrapText="1"/>
    </xf>
    <xf numFmtId="0" fontId="15" fillId="0" borderId="16" xfId="3" applyFont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/>
    </xf>
    <xf numFmtId="0" fontId="15" fillId="0" borderId="20" xfId="3" applyFont="1" applyBorder="1" applyAlignment="1">
      <alignment horizontal="center"/>
    </xf>
    <xf numFmtId="0" fontId="15" fillId="0" borderId="0" xfId="3" applyFont="1" applyBorder="1" applyAlignment="1">
      <alignment horizontal="center"/>
    </xf>
    <xf numFmtId="0" fontId="15" fillId="0" borderId="1" xfId="3" applyFont="1" applyBorder="1" applyAlignment="1">
      <alignment horizontal="center"/>
    </xf>
    <xf numFmtId="0" fontId="15" fillId="0" borderId="2" xfId="3" applyFont="1" applyBorder="1" applyAlignment="1">
      <alignment horizontal="center"/>
    </xf>
    <xf numFmtId="0" fontId="15" fillId="0" borderId="3" xfId="3" applyFont="1" applyBorder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/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/>
    </xf>
    <xf numFmtId="0" fontId="20" fillId="0" borderId="0" xfId="1" applyFont="1" applyAlignment="1">
      <alignment horizontal="center"/>
    </xf>
    <xf numFmtId="0" fontId="2" fillId="0" borderId="12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7" fontId="2" fillId="0" borderId="23" xfId="0" applyNumberFormat="1" applyFont="1" applyBorder="1" applyAlignment="1">
      <alignment horizontal="center" vertical="center"/>
    </xf>
    <xf numFmtId="17" fontId="2" fillId="0" borderId="24" xfId="0" applyNumberFormat="1" applyFont="1" applyBorder="1" applyAlignment="1">
      <alignment horizontal="center" vertical="center"/>
    </xf>
    <xf numFmtId="17" fontId="2" fillId="0" borderId="25" xfId="0" applyNumberFormat="1" applyFont="1" applyBorder="1" applyAlignment="1">
      <alignment horizontal="center" vertical="center"/>
    </xf>
    <xf numFmtId="17" fontId="2" fillId="0" borderId="2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" fontId="2" fillId="0" borderId="6" xfId="0" quotePrefix="1" applyNumberFormat="1" applyFont="1" applyBorder="1" applyAlignment="1">
      <alignment horizontal="center" vertical="center"/>
    </xf>
    <xf numFmtId="17" fontId="2" fillId="0" borderId="7" xfId="0" quotePrefix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7" xfId="1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8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center"/>
    </xf>
  </cellXfs>
  <cellStyles count="5">
    <cellStyle name="Comma" xfId="2" builtinId="3"/>
    <cellStyle name="Comma 2" xfId="4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</xdr:row>
      <xdr:rowOff>76200</xdr:rowOff>
    </xdr:from>
    <xdr:to>
      <xdr:col>0</xdr:col>
      <xdr:colOff>295275</xdr:colOff>
      <xdr:row>4</xdr:row>
      <xdr:rowOff>285750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F62100D-7DCA-4EC9-893B-FCA3365F4C48}"/>
            </a:ext>
          </a:extLst>
        </xdr:cNvPr>
        <xdr:cNvSpPr/>
      </xdr:nvSpPr>
      <xdr:spPr>
        <a:xfrm>
          <a:off x="104775" y="990600"/>
          <a:ext cx="190500" cy="209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1695450</xdr:colOff>
      <xdr:row>4</xdr:row>
      <xdr:rowOff>57150</xdr:rowOff>
    </xdr:from>
    <xdr:to>
      <xdr:col>1</xdr:col>
      <xdr:colOff>171450</xdr:colOff>
      <xdr:row>4</xdr:row>
      <xdr:rowOff>266700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23EF38F-087B-4C3B-8CF6-ABDE8B072637}"/>
            </a:ext>
          </a:extLst>
        </xdr:cNvPr>
        <xdr:cNvSpPr/>
      </xdr:nvSpPr>
      <xdr:spPr>
        <a:xfrm>
          <a:off x="1695450" y="1276350"/>
          <a:ext cx="190500" cy="209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733425</xdr:colOff>
      <xdr:row>4</xdr:row>
      <xdr:rowOff>47625</xdr:rowOff>
    </xdr:from>
    <xdr:to>
      <xdr:col>1</xdr:col>
      <xdr:colOff>923925</xdr:colOff>
      <xdr:row>4</xdr:row>
      <xdr:rowOff>257175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FEFD2EC-03E7-4908-A25B-9B53D0FA8A18}"/>
            </a:ext>
          </a:extLst>
        </xdr:cNvPr>
        <xdr:cNvSpPr/>
      </xdr:nvSpPr>
      <xdr:spPr>
        <a:xfrm>
          <a:off x="2447925" y="1266825"/>
          <a:ext cx="190500" cy="209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1571625</xdr:colOff>
      <xdr:row>4</xdr:row>
      <xdr:rowOff>66675</xdr:rowOff>
    </xdr:from>
    <xdr:to>
      <xdr:col>2</xdr:col>
      <xdr:colOff>104775</xdr:colOff>
      <xdr:row>4</xdr:row>
      <xdr:rowOff>276225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86B1D5A2-A78C-49DA-9EB4-0907F490F53D}"/>
            </a:ext>
          </a:extLst>
        </xdr:cNvPr>
        <xdr:cNvSpPr/>
      </xdr:nvSpPr>
      <xdr:spPr>
        <a:xfrm>
          <a:off x="3286125" y="1285875"/>
          <a:ext cx="190500" cy="209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790575</xdr:colOff>
      <xdr:row>4</xdr:row>
      <xdr:rowOff>66675</xdr:rowOff>
    </xdr:from>
    <xdr:to>
      <xdr:col>2</xdr:col>
      <xdr:colOff>981075</xdr:colOff>
      <xdr:row>4</xdr:row>
      <xdr:rowOff>276225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BBB0B7B-41BC-408E-AB23-7522DFD4CD18}"/>
            </a:ext>
          </a:extLst>
        </xdr:cNvPr>
        <xdr:cNvSpPr/>
      </xdr:nvSpPr>
      <xdr:spPr>
        <a:xfrm>
          <a:off x="4162425" y="1285875"/>
          <a:ext cx="190500" cy="209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34"/>
  <sheetViews>
    <sheetView topLeftCell="A19" zoomScale="145" zoomScaleNormal="145" workbookViewId="0">
      <selection activeCell="Y21" sqref="Y21"/>
    </sheetView>
  </sheetViews>
  <sheetFormatPr defaultColWidth="9.140625" defaultRowHeight="15"/>
  <cols>
    <col min="1" max="1" width="4.5703125" style="1" customWidth="1"/>
    <col min="2" max="2" width="1.7109375" style="1" customWidth="1"/>
    <col min="3" max="3" width="7.7109375" style="1" customWidth="1"/>
    <col min="4" max="5" width="3.140625" style="1" customWidth="1"/>
    <col min="6" max="6" width="1.85546875" style="1" customWidth="1"/>
    <col min="7" max="7" width="7.7109375" style="1" customWidth="1"/>
    <col min="8" max="8" width="2.7109375" style="1" customWidth="1"/>
    <col min="9" max="9" width="3.28515625" style="1" customWidth="1"/>
    <col min="10" max="10" width="2.28515625" style="1" customWidth="1"/>
    <col min="11" max="11" width="7.7109375" style="1" customWidth="1"/>
    <col min="12" max="13" width="2.7109375" style="1" customWidth="1"/>
    <col min="14" max="14" width="0.5703125" style="1" customWidth="1"/>
    <col min="15" max="15" width="4.5703125" style="1" customWidth="1"/>
    <col min="16" max="16" width="2.28515625" style="1" customWidth="1"/>
    <col min="17" max="17" width="7.7109375" style="1" customWidth="1"/>
    <col min="18" max="18" width="3.140625" style="1" customWidth="1"/>
    <col min="19" max="20" width="2.7109375" style="1" customWidth="1"/>
    <col min="21" max="21" width="7.7109375" style="1" customWidth="1"/>
    <col min="22" max="24" width="2.7109375" style="1" customWidth="1"/>
    <col min="25" max="25" width="7.7109375" style="1" customWidth="1"/>
    <col min="26" max="27" width="2.7109375" style="1" customWidth="1"/>
    <col min="28" max="28" width="0.85546875" style="1" customWidth="1"/>
    <col min="29" max="29" width="4.7109375" style="1" customWidth="1"/>
    <col min="30" max="30" width="2.5703125" style="1" customWidth="1"/>
    <col min="31" max="31" width="7.5703125" style="1" customWidth="1"/>
    <col min="32" max="32" width="2.7109375" style="1" customWidth="1"/>
    <col min="33" max="33" width="2.28515625" style="1" customWidth="1"/>
    <col min="34" max="34" width="1.85546875" style="1" customWidth="1"/>
    <col min="35" max="35" width="8" style="1" customWidth="1"/>
    <col min="36" max="36" width="3" style="1" customWidth="1"/>
    <col min="37" max="37" width="2.85546875" style="1" customWidth="1"/>
    <col min="38" max="16384" width="9.140625" style="1"/>
  </cols>
  <sheetData>
    <row r="1" spans="1:37" ht="24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</row>
    <row r="2" spans="1:37" ht="21.75">
      <c r="A2" s="225" t="s">
        <v>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</row>
    <row r="3" spans="1:37" ht="21.75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</row>
    <row r="4" spans="1:37" ht="21.75">
      <c r="A4" s="225" t="s">
        <v>48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  <c r="AK4" s="225"/>
    </row>
    <row r="5" spans="1:37" ht="6" customHeight="1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24">
      <c r="A6" s="220" t="s">
        <v>3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2"/>
      <c r="O6" s="220" t="s">
        <v>3</v>
      </c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2"/>
      <c r="AC6" s="223" t="s">
        <v>3</v>
      </c>
      <c r="AD6" s="223"/>
      <c r="AE6" s="223"/>
      <c r="AF6" s="223"/>
      <c r="AG6" s="223"/>
      <c r="AH6" s="223"/>
      <c r="AI6" s="223"/>
      <c r="AJ6" s="223"/>
      <c r="AK6" s="223"/>
    </row>
    <row r="7" spans="1:37" ht="24">
      <c r="A7" s="220" t="s">
        <v>36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2"/>
      <c r="O7" s="220" t="s">
        <v>40</v>
      </c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2"/>
      <c r="AC7" s="223" t="s">
        <v>30</v>
      </c>
      <c r="AD7" s="223"/>
      <c r="AE7" s="223"/>
      <c r="AF7" s="223"/>
      <c r="AG7" s="223"/>
      <c r="AH7" s="223"/>
      <c r="AI7" s="223"/>
      <c r="AJ7" s="223"/>
      <c r="AK7" s="223"/>
    </row>
    <row r="8" spans="1:37" ht="24">
      <c r="A8" s="220" t="s">
        <v>37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2"/>
      <c r="O8" s="220" t="s">
        <v>41</v>
      </c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2"/>
      <c r="AC8" s="223" t="s">
        <v>42</v>
      </c>
      <c r="AD8" s="223"/>
      <c r="AE8" s="223"/>
      <c r="AF8" s="223"/>
      <c r="AG8" s="223"/>
      <c r="AH8" s="223"/>
      <c r="AI8" s="223"/>
      <c r="AJ8" s="223"/>
      <c r="AK8" s="223"/>
    </row>
    <row r="9" spans="1:37" ht="28.5" customHeight="1">
      <c r="A9" s="214" t="s">
        <v>4</v>
      </c>
      <c r="B9" s="4"/>
      <c r="C9" s="212" t="s">
        <v>5</v>
      </c>
      <c r="D9" s="217" t="s">
        <v>6</v>
      </c>
      <c r="E9" s="218"/>
      <c r="F9" s="5"/>
      <c r="G9" s="212" t="s">
        <v>5</v>
      </c>
      <c r="H9" s="217" t="s">
        <v>6</v>
      </c>
      <c r="I9" s="218"/>
      <c r="J9" s="5"/>
      <c r="K9" s="212" t="s">
        <v>7</v>
      </c>
      <c r="L9" s="217" t="s">
        <v>6</v>
      </c>
      <c r="M9" s="218"/>
      <c r="O9" s="219" t="str">
        <f>A9</f>
        <v>สัปดาห์ที่</v>
      </c>
      <c r="P9" s="4"/>
      <c r="Q9" s="212" t="str">
        <f>C9</f>
        <v>วันที่สอน</v>
      </c>
      <c r="R9" s="211" t="str">
        <f>D9</f>
        <v>จำนวนชั่วโมงสอน</v>
      </c>
      <c r="S9" s="211"/>
      <c r="T9" s="5"/>
      <c r="U9" s="216" t="str">
        <f>Q9</f>
        <v>วันที่สอน</v>
      </c>
      <c r="V9" s="211" t="str">
        <f>R9</f>
        <v>จำนวนชั่วโมงสอน</v>
      </c>
      <c r="W9" s="211"/>
      <c r="X9" s="5"/>
      <c r="Y9" s="212" t="str">
        <f>K9</f>
        <v>วันที่สอนชดเชย</v>
      </c>
      <c r="Z9" s="211" t="str">
        <f>V9</f>
        <v>จำนวนชั่วโมงสอน</v>
      </c>
      <c r="AA9" s="211"/>
      <c r="AC9" s="214" t="str">
        <f>A9</f>
        <v>สัปดาห์ที่</v>
      </c>
      <c r="AD9" s="4"/>
      <c r="AE9" s="212" t="str">
        <f>C9</f>
        <v>วันที่สอน</v>
      </c>
      <c r="AF9" s="211" t="str">
        <f>D9</f>
        <v>จำนวนชั่วโมงสอน</v>
      </c>
      <c r="AG9" s="211"/>
      <c r="AH9" s="5"/>
      <c r="AI9" s="216" t="str">
        <f>K9</f>
        <v>วันที่สอนชดเชย</v>
      </c>
      <c r="AJ9" s="211" t="str">
        <f>L9</f>
        <v>จำนวนชั่วโมงสอน</v>
      </c>
      <c r="AK9" s="211"/>
    </row>
    <row r="10" spans="1:37">
      <c r="A10" s="215"/>
      <c r="B10" s="6"/>
      <c r="C10" s="213"/>
      <c r="D10" s="42" t="s">
        <v>8</v>
      </c>
      <c r="E10" s="42" t="s">
        <v>9</v>
      </c>
      <c r="F10" s="7"/>
      <c r="G10" s="213"/>
      <c r="H10" s="42" t="s">
        <v>8</v>
      </c>
      <c r="I10" s="42" t="s">
        <v>9</v>
      </c>
      <c r="J10" s="7"/>
      <c r="K10" s="213"/>
      <c r="L10" s="42" t="s">
        <v>8</v>
      </c>
      <c r="M10" s="42" t="s">
        <v>9</v>
      </c>
      <c r="O10" s="219"/>
      <c r="P10" s="6"/>
      <c r="Q10" s="213"/>
      <c r="R10" s="42" t="str">
        <f>D10</f>
        <v>ท</v>
      </c>
      <c r="S10" s="42" t="str">
        <f>E10</f>
        <v>ป</v>
      </c>
      <c r="T10" s="7"/>
      <c r="U10" s="216"/>
      <c r="V10" s="42" t="str">
        <f>R10</f>
        <v>ท</v>
      </c>
      <c r="W10" s="42" t="str">
        <f>S10</f>
        <v>ป</v>
      </c>
      <c r="X10" s="7"/>
      <c r="Y10" s="213"/>
      <c r="Z10" s="42" t="str">
        <f>V10</f>
        <v>ท</v>
      </c>
      <c r="AA10" s="42" t="str">
        <f>W10</f>
        <v>ป</v>
      </c>
      <c r="AC10" s="215"/>
      <c r="AD10" s="6"/>
      <c r="AE10" s="213"/>
      <c r="AF10" s="42" t="str">
        <f>D10</f>
        <v>ท</v>
      </c>
      <c r="AG10" s="42" t="str">
        <f>E10</f>
        <v>ป</v>
      </c>
      <c r="AH10" s="7"/>
      <c r="AI10" s="216"/>
      <c r="AJ10" s="42" t="str">
        <f>AF10</f>
        <v>ท</v>
      </c>
      <c r="AK10" s="42" t="str">
        <f>AG10</f>
        <v>ป</v>
      </c>
    </row>
    <row r="11" spans="1:37" ht="17.25">
      <c r="A11" s="8">
        <v>1</v>
      </c>
      <c r="B11" s="9" t="s">
        <v>38</v>
      </c>
      <c r="C11" s="10">
        <v>44729</v>
      </c>
      <c r="D11" s="11">
        <v>2</v>
      </c>
      <c r="E11" s="11">
        <v>0.5</v>
      </c>
      <c r="F11" s="9" t="s">
        <v>39</v>
      </c>
      <c r="G11" s="10">
        <f>C11+1</f>
        <v>44730</v>
      </c>
      <c r="H11" s="11"/>
      <c r="I11" s="11">
        <v>2.5</v>
      </c>
      <c r="J11" s="12"/>
      <c r="K11" s="13"/>
      <c r="L11" s="8"/>
      <c r="M11" s="8"/>
      <c r="N11" s="14"/>
      <c r="O11" s="8">
        <v>1</v>
      </c>
      <c r="P11" s="9" t="s">
        <v>10</v>
      </c>
      <c r="Q11" s="10">
        <v>44730</v>
      </c>
      <c r="R11" s="11">
        <v>3</v>
      </c>
      <c r="S11" s="11"/>
      <c r="T11" s="15"/>
      <c r="U11" s="16"/>
      <c r="V11" s="8"/>
      <c r="W11" s="8"/>
      <c r="X11" s="15"/>
      <c r="Y11" s="13"/>
      <c r="Z11" s="8"/>
      <c r="AA11" s="8"/>
      <c r="AB11" s="14"/>
      <c r="AC11" s="8">
        <v>1</v>
      </c>
      <c r="AD11" s="9" t="s">
        <v>27</v>
      </c>
      <c r="AE11" s="10">
        <v>44728</v>
      </c>
      <c r="AF11" s="11"/>
      <c r="AG11" s="11">
        <v>3</v>
      </c>
      <c r="AH11" s="12"/>
      <c r="AI11" s="10"/>
      <c r="AJ11" s="8"/>
      <c r="AK11" s="8"/>
    </row>
    <row r="12" spans="1:37" ht="17.25">
      <c r="A12" s="8">
        <v>2</v>
      </c>
      <c r="B12" s="9" t="str">
        <f>B11</f>
        <v>ศ</v>
      </c>
      <c r="C12" s="10">
        <f>C11+7</f>
        <v>44736</v>
      </c>
      <c r="D12" s="11">
        <v>2</v>
      </c>
      <c r="E12" s="11">
        <v>0.5</v>
      </c>
      <c r="F12" s="9" t="s">
        <v>39</v>
      </c>
      <c r="G12" s="10">
        <f t="shared" ref="G12:G25" si="0">C12+1</f>
        <v>44737</v>
      </c>
      <c r="H12" s="11"/>
      <c r="I12" s="11">
        <v>2.5</v>
      </c>
      <c r="J12" s="12"/>
      <c r="K12" s="13"/>
      <c r="L12" s="8"/>
      <c r="M12" s="8"/>
      <c r="N12" s="14"/>
      <c r="O12" s="8">
        <v>2</v>
      </c>
      <c r="P12" s="9" t="s">
        <v>10</v>
      </c>
      <c r="Q12" s="10">
        <f>Q11+7</f>
        <v>44737</v>
      </c>
      <c r="R12" s="11">
        <v>3</v>
      </c>
      <c r="S12" s="8"/>
      <c r="T12" s="15"/>
      <c r="U12" s="16"/>
      <c r="V12" s="8"/>
      <c r="W12" s="8"/>
      <c r="X12" s="15"/>
      <c r="Y12" s="13"/>
      <c r="Z12" s="8"/>
      <c r="AA12" s="8"/>
      <c r="AB12" s="14"/>
      <c r="AC12" s="8">
        <v>2</v>
      </c>
      <c r="AD12" s="9" t="s">
        <v>27</v>
      </c>
      <c r="AE12" s="10">
        <f>AE11+7</f>
        <v>44735</v>
      </c>
      <c r="AF12" s="11"/>
      <c r="AG12" s="11">
        <v>3</v>
      </c>
      <c r="AH12" s="12"/>
      <c r="AI12" s="17"/>
      <c r="AJ12" s="8"/>
      <c r="AK12" s="8"/>
    </row>
    <row r="13" spans="1:37" ht="17.25">
      <c r="A13" s="8">
        <v>3</v>
      </c>
      <c r="B13" s="9" t="str">
        <f t="shared" ref="B13:B26" si="1">B12</f>
        <v>ศ</v>
      </c>
      <c r="C13" s="10">
        <f t="shared" ref="C13:C26" si="2">C12+7</f>
        <v>44743</v>
      </c>
      <c r="D13" s="11">
        <v>2</v>
      </c>
      <c r="E13" s="11">
        <v>0.5</v>
      </c>
      <c r="F13" s="9" t="s">
        <v>39</v>
      </c>
      <c r="G13" s="10">
        <f t="shared" si="0"/>
        <v>44744</v>
      </c>
      <c r="H13" s="11"/>
      <c r="I13" s="11">
        <v>2.5</v>
      </c>
      <c r="J13" s="12"/>
      <c r="K13" s="13"/>
      <c r="L13" s="8"/>
      <c r="M13" s="8"/>
      <c r="N13" s="14"/>
      <c r="O13" s="8">
        <v>3</v>
      </c>
      <c r="P13" s="9" t="s">
        <v>10</v>
      </c>
      <c r="Q13" s="10">
        <f>Q12+7</f>
        <v>44744</v>
      </c>
      <c r="R13" s="11">
        <v>3</v>
      </c>
      <c r="S13" s="8"/>
      <c r="T13" s="15"/>
      <c r="U13" s="16"/>
      <c r="V13" s="8"/>
      <c r="W13" s="8"/>
      <c r="X13" s="15"/>
      <c r="Y13" s="13"/>
      <c r="Z13" s="8"/>
      <c r="AA13" s="8"/>
      <c r="AB13" s="14"/>
      <c r="AC13" s="8">
        <v>3</v>
      </c>
      <c r="AD13" s="9" t="s">
        <v>27</v>
      </c>
      <c r="AE13" s="10">
        <f t="shared" ref="AE13:AE26" si="3">AE12+7</f>
        <v>44742</v>
      </c>
      <c r="AF13" s="11"/>
      <c r="AG13" s="11">
        <v>3</v>
      </c>
      <c r="AH13" s="12"/>
      <c r="AI13" s="10"/>
      <c r="AJ13" s="8"/>
      <c r="AK13" s="8"/>
    </row>
    <row r="14" spans="1:37" ht="17.25">
      <c r="A14" s="8">
        <v>4</v>
      </c>
      <c r="B14" s="9" t="str">
        <f t="shared" si="1"/>
        <v>ศ</v>
      </c>
      <c r="C14" s="10">
        <f t="shared" si="2"/>
        <v>44750</v>
      </c>
      <c r="D14" s="11">
        <v>2</v>
      </c>
      <c r="E14" s="11">
        <v>0.5</v>
      </c>
      <c r="F14" s="9" t="s">
        <v>39</v>
      </c>
      <c r="G14" s="10">
        <f t="shared" si="0"/>
        <v>44751</v>
      </c>
      <c r="H14" s="11"/>
      <c r="I14" s="11">
        <v>2.5</v>
      </c>
      <c r="J14" s="12"/>
      <c r="K14" s="13"/>
      <c r="L14" s="8"/>
      <c r="M14" s="8"/>
      <c r="N14" s="12"/>
      <c r="O14" s="8">
        <v>4</v>
      </c>
      <c r="P14" s="9" t="s">
        <v>10</v>
      </c>
      <c r="Q14" s="10">
        <f t="shared" ref="Q14:Q26" si="4">Q13+7</f>
        <v>44751</v>
      </c>
      <c r="R14" s="11">
        <v>3</v>
      </c>
      <c r="S14" s="8"/>
      <c r="T14" s="15"/>
      <c r="U14" s="16"/>
      <c r="V14" s="8"/>
      <c r="W14" s="8"/>
      <c r="X14" s="15"/>
      <c r="Y14" s="13"/>
      <c r="Z14" s="8"/>
      <c r="AA14" s="8"/>
      <c r="AB14" s="14"/>
      <c r="AC14" s="8">
        <v>4</v>
      </c>
      <c r="AD14" s="9" t="s">
        <v>27</v>
      </c>
      <c r="AE14" s="10">
        <f t="shared" si="3"/>
        <v>44749</v>
      </c>
      <c r="AF14" s="11"/>
      <c r="AG14" s="11">
        <v>3</v>
      </c>
      <c r="AH14" s="12"/>
      <c r="AI14" s="10"/>
      <c r="AJ14" s="8"/>
      <c r="AK14" s="8"/>
    </row>
    <row r="15" spans="1:37" ht="17.25">
      <c r="A15" s="8">
        <v>5</v>
      </c>
      <c r="B15" s="9" t="str">
        <f t="shared" si="1"/>
        <v>ศ</v>
      </c>
      <c r="C15" s="10">
        <f t="shared" si="2"/>
        <v>44757</v>
      </c>
      <c r="D15" s="11">
        <v>2</v>
      </c>
      <c r="E15" s="11">
        <v>0.5</v>
      </c>
      <c r="F15" s="9" t="s">
        <v>39</v>
      </c>
      <c r="G15" s="10">
        <f t="shared" si="0"/>
        <v>44758</v>
      </c>
      <c r="H15" s="8"/>
      <c r="I15" s="11">
        <v>2.5</v>
      </c>
      <c r="J15" s="15"/>
      <c r="K15" s="13"/>
      <c r="L15" s="8"/>
      <c r="M15" s="8"/>
      <c r="N15" s="14"/>
      <c r="O15" s="8">
        <v>5</v>
      </c>
      <c r="P15" s="9" t="s">
        <v>10</v>
      </c>
      <c r="Q15" s="10">
        <f t="shared" si="4"/>
        <v>44758</v>
      </c>
      <c r="R15" s="11">
        <v>3</v>
      </c>
      <c r="S15" s="8"/>
      <c r="T15" s="15"/>
      <c r="U15" s="16"/>
      <c r="V15" s="8"/>
      <c r="W15" s="8"/>
      <c r="X15" s="15"/>
      <c r="Y15" s="13"/>
      <c r="Z15" s="8"/>
      <c r="AA15" s="8"/>
      <c r="AB15" s="14"/>
      <c r="AC15" s="8">
        <v>5</v>
      </c>
      <c r="AD15" s="9" t="s">
        <v>27</v>
      </c>
      <c r="AE15" s="10">
        <f t="shared" si="3"/>
        <v>44756</v>
      </c>
      <c r="AF15" s="11"/>
      <c r="AG15" s="11">
        <v>3</v>
      </c>
      <c r="AH15" s="12"/>
      <c r="AI15" s="13"/>
      <c r="AJ15" s="8"/>
      <c r="AK15" s="8"/>
    </row>
    <row r="16" spans="1:37" ht="17.25">
      <c r="A16" s="8">
        <v>6</v>
      </c>
      <c r="B16" s="9" t="str">
        <f t="shared" si="1"/>
        <v>ศ</v>
      </c>
      <c r="C16" s="10">
        <f t="shared" si="2"/>
        <v>44764</v>
      </c>
      <c r="D16" s="11">
        <v>2</v>
      </c>
      <c r="E16" s="11">
        <v>0.5</v>
      </c>
      <c r="F16" s="9" t="s">
        <v>39</v>
      </c>
      <c r="G16" s="10">
        <f t="shared" si="0"/>
        <v>44765</v>
      </c>
      <c r="H16" s="8"/>
      <c r="I16" s="11">
        <v>2.5</v>
      </c>
      <c r="J16" s="15"/>
      <c r="K16" s="13"/>
      <c r="L16" s="8"/>
      <c r="M16" s="8"/>
      <c r="N16" s="14"/>
      <c r="O16" s="8">
        <v>6</v>
      </c>
      <c r="P16" s="9" t="s">
        <v>10</v>
      </c>
      <c r="Q16" s="10">
        <f t="shared" si="4"/>
        <v>44765</v>
      </c>
      <c r="R16" s="11">
        <v>3</v>
      </c>
      <c r="S16" s="8"/>
      <c r="T16" s="15"/>
      <c r="U16" s="13"/>
      <c r="V16" s="8"/>
      <c r="W16" s="8"/>
      <c r="X16" s="15"/>
      <c r="Y16" s="13"/>
      <c r="Z16" s="8"/>
      <c r="AA16" s="8"/>
      <c r="AB16" s="14"/>
      <c r="AC16" s="8">
        <v>6</v>
      </c>
      <c r="AD16" s="9" t="s">
        <v>27</v>
      </c>
      <c r="AE16" s="10">
        <f t="shared" si="3"/>
        <v>44763</v>
      </c>
      <c r="AF16" s="11"/>
      <c r="AG16" s="11">
        <v>3</v>
      </c>
      <c r="AH16" s="12"/>
      <c r="AI16" s="13"/>
      <c r="AJ16" s="8"/>
      <c r="AK16" s="8"/>
    </row>
    <row r="17" spans="1:37" ht="17.25">
      <c r="A17" s="8">
        <v>7</v>
      </c>
      <c r="B17" s="9" t="str">
        <f t="shared" si="1"/>
        <v>ศ</v>
      </c>
      <c r="C17" s="10">
        <f t="shared" si="2"/>
        <v>44771</v>
      </c>
      <c r="D17" s="11">
        <v>2</v>
      </c>
      <c r="E17" s="11">
        <v>0.5</v>
      </c>
      <c r="F17" s="9" t="s">
        <v>39</v>
      </c>
      <c r="G17" s="10">
        <f t="shared" si="0"/>
        <v>44772</v>
      </c>
      <c r="H17" s="8"/>
      <c r="I17" s="11">
        <v>2.5</v>
      </c>
      <c r="J17" s="15"/>
      <c r="K17" s="13"/>
      <c r="L17" s="8"/>
      <c r="M17" s="8"/>
      <c r="N17" s="14"/>
      <c r="O17" s="8">
        <v>7</v>
      </c>
      <c r="P17" s="9" t="s">
        <v>10</v>
      </c>
      <c r="Q17" s="10">
        <f t="shared" si="4"/>
        <v>44772</v>
      </c>
      <c r="R17" s="11">
        <v>3</v>
      </c>
      <c r="S17" s="8"/>
      <c r="T17" s="15"/>
      <c r="U17" s="13"/>
      <c r="V17" s="8"/>
      <c r="W17" s="8"/>
      <c r="X17" s="15"/>
      <c r="Y17" s="13"/>
      <c r="Z17" s="8"/>
      <c r="AA17" s="8"/>
      <c r="AB17" s="14"/>
      <c r="AC17" s="8">
        <v>7</v>
      </c>
      <c r="AD17" s="9" t="s">
        <v>27</v>
      </c>
      <c r="AE17" s="10">
        <f t="shared" si="3"/>
        <v>44770</v>
      </c>
      <c r="AF17" s="11"/>
      <c r="AG17" s="11">
        <v>3</v>
      </c>
      <c r="AH17" s="12"/>
      <c r="AI17" s="13"/>
      <c r="AJ17" s="8"/>
      <c r="AK17" s="8"/>
    </row>
    <row r="18" spans="1:37" ht="17.25">
      <c r="A18" s="8">
        <v>8</v>
      </c>
      <c r="B18" s="9" t="str">
        <f t="shared" si="1"/>
        <v>ศ</v>
      </c>
      <c r="C18" s="10">
        <f t="shared" si="2"/>
        <v>44778</v>
      </c>
      <c r="D18" s="11">
        <v>0</v>
      </c>
      <c r="E18" s="11">
        <v>0</v>
      </c>
      <c r="F18" s="9" t="s">
        <v>39</v>
      </c>
      <c r="G18" s="10">
        <f t="shared" si="0"/>
        <v>44779</v>
      </c>
      <c r="H18" s="8"/>
      <c r="I18" s="11">
        <v>0</v>
      </c>
      <c r="J18" s="15"/>
      <c r="K18" s="13" t="s">
        <v>49</v>
      </c>
      <c r="L18" s="8"/>
      <c r="M18" s="8"/>
      <c r="N18" s="14"/>
      <c r="O18" s="8">
        <v>8</v>
      </c>
      <c r="P18" s="9" t="s">
        <v>10</v>
      </c>
      <c r="Q18" s="10">
        <f t="shared" si="4"/>
        <v>44779</v>
      </c>
      <c r="R18" s="11">
        <v>0</v>
      </c>
      <c r="S18" s="8"/>
      <c r="T18" s="15"/>
      <c r="U18" s="13"/>
      <c r="V18" s="8"/>
      <c r="W18" s="8"/>
      <c r="X18" s="15"/>
      <c r="Y18" s="13"/>
      <c r="Z18" s="8"/>
      <c r="AA18" s="8"/>
      <c r="AB18" s="14"/>
      <c r="AC18" s="8">
        <v>8</v>
      </c>
      <c r="AD18" s="9" t="s">
        <v>27</v>
      </c>
      <c r="AE18" s="10">
        <f t="shared" si="3"/>
        <v>44777</v>
      </c>
      <c r="AF18" s="11"/>
      <c r="AG18" s="11">
        <v>0</v>
      </c>
      <c r="AH18" s="12"/>
      <c r="AI18" s="13" t="s">
        <v>11</v>
      </c>
      <c r="AJ18" s="8"/>
      <c r="AK18" s="8"/>
    </row>
    <row r="19" spans="1:37" ht="17.25">
      <c r="A19" s="8">
        <v>9</v>
      </c>
      <c r="B19" s="9" t="str">
        <f t="shared" si="1"/>
        <v>ศ</v>
      </c>
      <c r="C19" s="10">
        <f t="shared" si="2"/>
        <v>44785</v>
      </c>
      <c r="D19" s="11">
        <v>2</v>
      </c>
      <c r="E19" s="11">
        <v>0.5</v>
      </c>
      <c r="F19" s="9" t="s">
        <v>39</v>
      </c>
      <c r="G19" s="10">
        <f t="shared" si="0"/>
        <v>44786</v>
      </c>
      <c r="H19" s="8"/>
      <c r="I19" s="11">
        <v>2.5</v>
      </c>
      <c r="J19" s="15"/>
      <c r="K19" s="18"/>
      <c r="L19" s="8"/>
      <c r="M19" s="8"/>
      <c r="N19" s="14"/>
      <c r="O19" s="8">
        <v>9</v>
      </c>
      <c r="P19" s="9" t="s">
        <v>10</v>
      </c>
      <c r="Q19" s="10">
        <f t="shared" si="4"/>
        <v>44786</v>
      </c>
      <c r="R19" s="11">
        <v>3</v>
      </c>
      <c r="S19" s="8"/>
      <c r="T19" s="15"/>
      <c r="U19" s="18"/>
      <c r="V19" s="8"/>
      <c r="W19" s="8"/>
      <c r="X19" s="15"/>
      <c r="Y19" s="13"/>
      <c r="Z19" s="8"/>
      <c r="AA19" s="8"/>
      <c r="AB19" s="14"/>
      <c r="AC19" s="8">
        <v>9</v>
      </c>
      <c r="AD19" s="9" t="s">
        <v>27</v>
      </c>
      <c r="AE19" s="10">
        <f t="shared" si="3"/>
        <v>44784</v>
      </c>
      <c r="AF19" s="11"/>
      <c r="AG19" s="11">
        <v>3</v>
      </c>
      <c r="AH19" s="19"/>
      <c r="AI19" s="20"/>
      <c r="AJ19" s="8"/>
      <c r="AK19" s="8"/>
    </row>
    <row r="20" spans="1:37" ht="17.25">
      <c r="A20" s="8">
        <v>10</v>
      </c>
      <c r="B20" s="9" t="str">
        <f t="shared" si="1"/>
        <v>ศ</v>
      </c>
      <c r="C20" s="10">
        <f t="shared" si="2"/>
        <v>44792</v>
      </c>
      <c r="D20" s="11">
        <v>2</v>
      </c>
      <c r="E20" s="11">
        <v>0.5</v>
      </c>
      <c r="F20" s="9" t="s">
        <v>39</v>
      </c>
      <c r="G20" s="10">
        <f t="shared" si="0"/>
        <v>44793</v>
      </c>
      <c r="H20" s="21"/>
      <c r="I20" s="11">
        <v>2.5</v>
      </c>
      <c r="J20" s="19"/>
      <c r="K20" s="18"/>
      <c r="L20" s="21"/>
      <c r="M20" s="21"/>
      <c r="N20" s="14"/>
      <c r="O20" s="8">
        <v>10</v>
      </c>
      <c r="P20" s="9" t="s">
        <v>10</v>
      </c>
      <c r="Q20" s="10">
        <f t="shared" si="4"/>
        <v>44793</v>
      </c>
      <c r="R20" s="11">
        <v>3</v>
      </c>
      <c r="S20" s="8"/>
      <c r="T20" s="15"/>
      <c r="U20" s="18"/>
      <c r="V20" s="8"/>
      <c r="W20" s="8"/>
      <c r="X20" s="15"/>
      <c r="Y20" s="20"/>
      <c r="Z20" s="8"/>
      <c r="AA20" s="8"/>
      <c r="AB20" s="14"/>
      <c r="AC20" s="8">
        <v>10</v>
      </c>
      <c r="AD20" s="9" t="s">
        <v>27</v>
      </c>
      <c r="AE20" s="10">
        <f t="shared" si="3"/>
        <v>44791</v>
      </c>
      <c r="AF20" s="11"/>
      <c r="AG20" s="11">
        <v>3</v>
      </c>
      <c r="AH20" s="12"/>
      <c r="AI20" s="20"/>
      <c r="AJ20" s="8"/>
      <c r="AK20" s="8"/>
    </row>
    <row r="21" spans="1:37" ht="17.25">
      <c r="A21" s="8">
        <v>11</v>
      </c>
      <c r="B21" s="9" t="str">
        <f t="shared" si="1"/>
        <v>ศ</v>
      </c>
      <c r="C21" s="10">
        <f t="shared" si="2"/>
        <v>44799</v>
      </c>
      <c r="D21" s="11">
        <v>2</v>
      </c>
      <c r="E21" s="11">
        <v>0.5</v>
      </c>
      <c r="F21" s="9" t="s">
        <v>39</v>
      </c>
      <c r="G21" s="10">
        <f t="shared" si="0"/>
        <v>44800</v>
      </c>
      <c r="H21" s="8"/>
      <c r="I21" s="11">
        <v>2.5</v>
      </c>
      <c r="J21" s="15"/>
      <c r="K21" s="18"/>
      <c r="L21" s="8"/>
      <c r="M21" s="8"/>
      <c r="N21" s="14"/>
      <c r="O21" s="8">
        <v>11</v>
      </c>
      <c r="P21" s="9" t="s">
        <v>10</v>
      </c>
      <c r="Q21" s="10">
        <f t="shared" si="4"/>
        <v>44800</v>
      </c>
      <c r="R21" s="11">
        <v>3</v>
      </c>
      <c r="S21" s="8"/>
      <c r="T21" s="15"/>
      <c r="U21" s="18"/>
      <c r="V21" s="8"/>
      <c r="W21" s="8"/>
      <c r="X21" s="15"/>
      <c r="Y21" s="13"/>
      <c r="Z21" s="8"/>
      <c r="AA21" s="8"/>
      <c r="AB21" s="14"/>
      <c r="AC21" s="8">
        <v>11</v>
      </c>
      <c r="AD21" s="9" t="s">
        <v>27</v>
      </c>
      <c r="AE21" s="10">
        <f t="shared" si="3"/>
        <v>44798</v>
      </c>
      <c r="AF21" s="11"/>
      <c r="AG21" s="11">
        <v>3</v>
      </c>
      <c r="AH21" s="12"/>
      <c r="AI21" s="13"/>
      <c r="AJ21" s="8"/>
      <c r="AK21" s="8"/>
    </row>
    <row r="22" spans="1:37" ht="17.25">
      <c r="A22" s="8">
        <v>12</v>
      </c>
      <c r="B22" s="9" t="str">
        <f t="shared" si="1"/>
        <v>ศ</v>
      </c>
      <c r="C22" s="10">
        <f t="shared" si="2"/>
        <v>44806</v>
      </c>
      <c r="D22" s="11">
        <v>2</v>
      </c>
      <c r="E22" s="11">
        <v>0.5</v>
      </c>
      <c r="F22" s="9" t="s">
        <v>39</v>
      </c>
      <c r="G22" s="10">
        <f t="shared" si="0"/>
        <v>44807</v>
      </c>
      <c r="H22" s="8"/>
      <c r="I22" s="11">
        <v>2.5</v>
      </c>
      <c r="J22" s="15"/>
      <c r="K22" s="18"/>
      <c r="L22" s="8"/>
      <c r="M22" s="8"/>
      <c r="N22" s="14"/>
      <c r="O22" s="8">
        <v>12</v>
      </c>
      <c r="P22" s="9" t="s">
        <v>10</v>
      </c>
      <c r="Q22" s="10">
        <f t="shared" si="4"/>
        <v>44807</v>
      </c>
      <c r="R22" s="11">
        <v>3</v>
      </c>
      <c r="S22" s="8"/>
      <c r="T22" s="15"/>
      <c r="U22" s="18"/>
      <c r="V22" s="8"/>
      <c r="W22" s="8"/>
      <c r="X22" s="15"/>
      <c r="Y22" s="13"/>
      <c r="Z22" s="8"/>
      <c r="AA22" s="8"/>
      <c r="AB22" s="14"/>
      <c r="AC22" s="8">
        <v>12</v>
      </c>
      <c r="AD22" s="9" t="s">
        <v>27</v>
      </c>
      <c r="AE22" s="10">
        <f t="shared" si="3"/>
        <v>44805</v>
      </c>
      <c r="AF22" s="11"/>
      <c r="AG22" s="11">
        <v>3</v>
      </c>
      <c r="AH22" s="12"/>
      <c r="AI22" s="13"/>
      <c r="AJ22" s="8"/>
      <c r="AK22" s="8"/>
    </row>
    <row r="23" spans="1:37" ht="17.25">
      <c r="A23" s="8">
        <v>13</v>
      </c>
      <c r="B23" s="9" t="str">
        <f t="shared" si="1"/>
        <v>ศ</v>
      </c>
      <c r="C23" s="10">
        <f t="shared" si="2"/>
        <v>44813</v>
      </c>
      <c r="D23" s="11">
        <v>2</v>
      </c>
      <c r="E23" s="11">
        <v>0.5</v>
      </c>
      <c r="F23" s="9" t="s">
        <v>39</v>
      </c>
      <c r="G23" s="10">
        <f t="shared" si="0"/>
        <v>44814</v>
      </c>
      <c r="H23" s="8"/>
      <c r="I23" s="11">
        <v>2.5</v>
      </c>
      <c r="J23" s="15"/>
      <c r="K23" s="18"/>
      <c r="L23" s="8"/>
      <c r="M23" s="8"/>
      <c r="N23" s="14"/>
      <c r="O23" s="8">
        <v>13</v>
      </c>
      <c r="P23" s="9" t="s">
        <v>10</v>
      </c>
      <c r="Q23" s="10">
        <f t="shared" si="4"/>
        <v>44814</v>
      </c>
      <c r="R23" s="11">
        <v>3</v>
      </c>
      <c r="S23" s="8"/>
      <c r="T23" s="15"/>
      <c r="U23" s="18"/>
      <c r="V23" s="8"/>
      <c r="W23" s="8"/>
      <c r="X23" s="15"/>
      <c r="Y23" s="13"/>
      <c r="Z23" s="8"/>
      <c r="AA23" s="8"/>
      <c r="AB23" s="14"/>
      <c r="AC23" s="8">
        <v>13</v>
      </c>
      <c r="AD23" s="9" t="s">
        <v>27</v>
      </c>
      <c r="AE23" s="10">
        <f t="shared" si="3"/>
        <v>44812</v>
      </c>
      <c r="AF23" s="11"/>
      <c r="AG23" s="11">
        <v>3</v>
      </c>
      <c r="AH23" s="12"/>
      <c r="AI23" s="13"/>
      <c r="AJ23" s="8"/>
      <c r="AK23" s="8"/>
    </row>
    <row r="24" spans="1:37" ht="17.25">
      <c r="A24" s="8">
        <v>14</v>
      </c>
      <c r="B24" s="9" t="str">
        <f t="shared" si="1"/>
        <v>ศ</v>
      </c>
      <c r="C24" s="10">
        <f t="shared" si="2"/>
        <v>44820</v>
      </c>
      <c r="D24" s="11">
        <v>2</v>
      </c>
      <c r="E24" s="11">
        <v>0.5</v>
      </c>
      <c r="F24" s="9" t="s">
        <v>39</v>
      </c>
      <c r="G24" s="10">
        <f t="shared" si="0"/>
        <v>44821</v>
      </c>
      <c r="H24" s="8"/>
      <c r="I24" s="11">
        <v>2.5</v>
      </c>
      <c r="J24" s="15"/>
      <c r="K24" s="18"/>
      <c r="L24" s="8"/>
      <c r="M24" s="8"/>
      <c r="N24" s="14"/>
      <c r="O24" s="8">
        <v>14</v>
      </c>
      <c r="P24" s="9" t="s">
        <v>10</v>
      </c>
      <c r="Q24" s="10">
        <f t="shared" si="4"/>
        <v>44821</v>
      </c>
      <c r="R24" s="11">
        <v>3</v>
      </c>
      <c r="S24" s="8"/>
      <c r="T24" s="15"/>
      <c r="U24" s="18"/>
      <c r="V24" s="8"/>
      <c r="W24" s="8"/>
      <c r="X24" s="15"/>
      <c r="Y24" s="13"/>
      <c r="Z24" s="8"/>
      <c r="AA24" s="8"/>
      <c r="AB24" s="14"/>
      <c r="AC24" s="8">
        <v>14</v>
      </c>
      <c r="AD24" s="9" t="s">
        <v>27</v>
      </c>
      <c r="AE24" s="10">
        <f t="shared" si="3"/>
        <v>44819</v>
      </c>
      <c r="AF24" s="11"/>
      <c r="AG24" s="11">
        <v>3</v>
      </c>
      <c r="AH24" s="12"/>
      <c r="AI24" s="13"/>
      <c r="AJ24" s="8"/>
      <c r="AK24" s="8"/>
    </row>
    <row r="25" spans="1:37" ht="17.25">
      <c r="A25" s="8">
        <v>15</v>
      </c>
      <c r="B25" s="9" t="str">
        <f t="shared" si="1"/>
        <v>ศ</v>
      </c>
      <c r="C25" s="10">
        <f t="shared" si="2"/>
        <v>44827</v>
      </c>
      <c r="D25" s="11">
        <v>2</v>
      </c>
      <c r="E25" s="11">
        <v>0.5</v>
      </c>
      <c r="F25" s="9" t="s">
        <v>39</v>
      </c>
      <c r="G25" s="10">
        <f t="shared" si="0"/>
        <v>44828</v>
      </c>
      <c r="H25" s="8"/>
      <c r="I25" s="11">
        <v>2.5</v>
      </c>
      <c r="J25" s="15"/>
      <c r="K25" s="18"/>
      <c r="L25" s="8"/>
      <c r="M25" s="8"/>
      <c r="N25" s="14"/>
      <c r="O25" s="8">
        <v>15</v>
      </c>
      <c r="P25" s="9" t="s">
        <v>10</v>
      </c>
      <c r="Q25" s="10">
        <f t="shared" si="4"/>
        <v>44828</v>
      </c>
      <c r="R25" s="11">
        <v>3</v>
      </c>
      <c r="S25" s="8"/>
      <c r="T25" s="15"/>
      <c r="U25" s="18"/>
      <c r="V25" s="8"/>
      <c r="W25" s="8"/>
      <c r="X25" s="15"/>
      <c r="Y25" s="13"/>
      <c r="Z25" s="8"/>
      <c r="AA25" s="8"/>
      <c r="AB25" s="14"/>
      <c r="AC25" s="8">
        <v>15</v>
      </c>
      <c r="AD25" s="9" t="s">
        <v>27</v>
      </c>
      <c r="AE25" s="10">
        <f t="shared" si="3"/>
        <v>44826</v>
      </c>
      <c r="AF25" s="11"/>
      <c r="AG25" s="11">
        <v>3</v>
      </c>
      <c r="AH25" s="12"/>
      <c r="AI25" s="13"/>
      <c r="AJ25" s="8"/>
      <c r="AK25" s="8"/>
    </row>
    <row r="26" spans="1:37" ht="17.25">
      <c r="A26" s="8">
        <v>15</v>
      </c>
      <c r="B26" s="9" t="str">
        <f t="shared" si="1"/>
        <v>ศ</v>
      </c>
      <c r="C26" s="10">
        <f t="shared" si="2"/>
        <v>44834</v>
      </c>
      <c r="D26" s="11">
        <v>2</v>
      </c>
      <c r="E26" s="11">
        <v>0.5</v>
      </c>
      <c r="F26" s="9" t="s">
        <v>39</v>
      </c>
      <c r="G26" s="10">
        <f t="shared" ref="G26" si="5">C26+1</f>
        <v>44835</v>
      </c>
      <c r="H26" s="8"/>
      <c r="I26" s="11">
        <v>2.5</v>
      </c>
      <c r="J26" s="23"/>
      <c r="K26" s="24"/>
      <c r="L26" s="22"/>
      <c r="M26" s="22"/>
      <c r="N26" s="14"/>
      <c r="O26" s="8">
        <v>16</v>
      </c>
      <c r="P26" s="9" t="s">
        <v>10</v>
      </c>
      <c r="Q26" s="10">
        <f t="shared" si="4"/>
        <v>44835</v>
      </c>
      <c r="R26" s="11">
        <v>3</v>
      </c>
      <c r="S26" s="8"/>
      <c r="T26" s="15"/>
      <c r="U26" s="24"/>
      <c r="V26" s="8"/>
      <c r="W26" s="8"/>
      <c r="X26" s="15"/>
      <c r="Y26" s="25"/>
      <c r="Z26" s="8"/>
      <c r="AA26" s="8"/>
      <c r="AB26" s="14"/>
      <c r="AC26" s="8">
        <v>16</v>
      </c>
      <c r="AD26" s="9" t="s">
        <v>27</v>
      </c>
      <c r="AE26" s="10">
        <f t="shared" si="3"/>
        <v>44833</v>
      </c>
      <c r="AF26" s="11"/>
      <c r="AG26" s="11">
        <v>3</v>
      </c>
      <c r="AH26" s="19"/>
      <c r="AI26" s="20"/>
      <c r="AJ26" s="8"/>
      <c r="AK26" s="8"/>
    </row>
    <row r="27" spans="1:37" ht="17.25">
      <c r="A27" s="8"/>
      <c r="B27" s="9"/>
      <c r="C27" s="10"/>
      <c r="D27" s="11"/>
      <c r="E27" s="26"/>
      <c r="F27" s="9"/>
      <c r="G27" s="10"/>
      <c r="H27" s="22"/>
      <c r="I27" s="22"/>
      <c r="J27" s="23"/>
      <c r="K27" s="24"/>
      <c r="L27" s="22"/>
      <c r="M27" s="22"/>
      <c r="N27" s="14"/>
      <c r="O27" s="8"/>
      <c r="P27" s="9"/>
      <c r="Q27" s="10"/>
      <c r="R27" s="11"/>
      <c r="S27" s="8"/>
      <c r="T27" s="15"/>
      <c r="U27" s="24"/>
      <c r="V27" s="8"/>
      <c r="W27" s="8"/>
      <c r="X27" s="15"/>
      <c r="Y27" s="25"/>
      <c r="Z27" s="8"/>
      <c r="AA27" s="8"/>
      <c r="AB27" s="14"/>
      <c r="AC27" s="8"/>
      <c r="AD27" s="9"/>
      <c r="AE27" s="10"/>
      <c r="AF27" s="26"/>
      <c r="AG27" s="26"/>
      <c r="AH27" s="19"/>
      <c r="AI27" s="20"/>
      <c r="AJ27" s="8"/>
      <c r="AK27" s="8"/>
    </row>
    <row r="28" spans="1:37" ht="17.25">
      <c r="A28" s="8"/>
      <c r="B28" s="9"/>
      <c r="C28" s="10"/>
      <c r="D28" s="11"/>
      <c r="E28" s="11"/>
      <c r="F28" s="9"/>
      <c r="G28" s="10"/>
      <c r="H28" s="22"/>
      <c r="I28" s="22"/>
      <c r="J28" s="23"/>
      <c r="K28" s="24"/>
      <c r="L28" s="22"/>
      <c r="M28" s="22"/>
      <c r="N28" s="14"/>
      <c r="O28" s="8"/>
      <c r="P28" s="9"/>
      <c r="Q28" s="10"/>
      <c r="R28" s="11"/>
      <c r="S28" s="8"/>
      <c r="T28" s="15"/>
      <c r="U28" s="24"/>
      <c r="V28" s="8"/>
      <c r="W28" s="8"/>
      <c r="X28" s="15"/>
      <c r="Y28" s="25"/>
      <c r="Z28" s="8"/>
      <c r="AA28" s="8"/>
      <c r="AB28" s="14"/>
      <c r="AC28" s="8"/>
      <c r="AD28" s="9"/>
      <c r="AE28" s="10"/>
      <c r="AF28" s="11"/>
      <c r="AG28" s="11"/>
      <c r="AH28" s="19"/>
      <c r="AI28" s="20"/>
      <c r="AJ28" s="8"/>
      <c r="AK28" s="8"/>
    </row>
    <row r="29" spans="1:37">
      <c r="A29" s="27" t="s">
        <v>12</v>
      </c>
      <c r="B29" s="28"/>
      <c r="C29" s="29"/>
      <c r="D29" s="30">
        <f>SUM(D11:D28)</f>
        <v>30</v>
      </c>
      <c r="E29" s="30">
        <f>SUM(E11:E28)</f>
        <v>7.5</v>
      </c>
      <c r="F29" s="31"/>
      <c r="G29" s="32"/>
      <c r="H29" s="27"/>
      <c r="I29" s="27">
        <f>SUM(I11:I28)</f>
        <v>37.5</v>
      </c>
      <c r="J29" s="28"/>
      <c r="K29" s="32"/>
      <c r="L29" s="30"/>
      <c r="M29" s="27"/>
      <c r="N29" s="33"/>
      <c r="O29" s="27" t="s">
        <v>12</v>
      </c>
      <c r="P29" s="34"/>
      <c r="Q29" s="35"/>
      <c r="R29" s="36">
        <f>SUM(R11:R28)</f>
        <v>45</v>
      </c>
      <c r="S29" s="36">
        <f>SUM(S11:S28)</f>
        <v>0</v>
      </c>
      <c r="T29" s="34"/>
      <c r="U29" s="35"/>
      <c r="V29" s="37"/>
      <c r="W29" s="36"/>
      <c r="X29" s="38"/>
      <c r="Y29" s="35"/>
      <c r="Z29" s="37"/>
      <c r="AA29" s="39"/>
      <c r="AB29" s="40"/>
      <c r="AC29" s="27" t="s">
        <v>12</v>
      </c>
      <c r="AD29" s="28"/>
      <c r="AE29" s="29"/>
      <c r="AF29" s="30">
        <f>SUM(AF11:AF28)</f>
        <v>0</v>
      </c>
      <c r="AG29" s="30">
        <f>SUM(AG11:AG28)</f>
        <v>45</v>
      </c>
      <c r="AH29" s="31"/>
      <c r="AI29" s="32"/>
      <c r="AJ29" s="37"/>
      <c r="AK29" s="21"/>
    </row>
    <row r="30" spans="1:37" ht="5.25" customHeight="1"/>
    <row r="31" spans="1:37" ht="18">
      <c r="C31" s="41" t="s">
        <v>13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 t="s">
        <v>14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</row>
    <row r="32" spans="1:37" ht="18">
      <c r="C32" s="41"/>
      <c r="D32" s="41"/>
      <c r="E32" s="41" t="s">
        <v>15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 t="s">
        <v>16</v>
      </c>
      <c r="AB32" s="41"/>
      <c r="AC32" s="41"/>
      <c r="AD32" s="41"/>
      <c r="AE32" s="41"/>
      <c r="AF32" s="41"/>
      <c r="AG32" s="41"/>
      <c r="AH32" s="41"/>
      <c r="AI32" s="41"/>
      <c r="AJ32" s="41"/>
      <c r="AK32" s="41"/>
    </row>
    <row r="33" spans="3:37" ht="18">
      <c r="C33" s="41"/>
      <c r="D33" s="41"/>
      <c r="E33" s="41"/>
      <c r="F33" s="50" t="s">
        <v>17</v>
      </c>
      <c r="G33" s="50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 t="s">
        <v>18</v>
      </c>
      <c r="AD33" s="41"/>
      <c r="AE33" s="41"/>
      <c r="AF33" s="41"/>
      <c r="AG33" s="41"/>
      <c r="AH33" s="41"/>
      <c r="AI33" s="41"/>
      <c r="AJ33" s="41"/>
      <c r="AK33" s="41"/>
    </row>
    <row r="34" spans="3:37">
      <c r="AJ34" s="1">
        <f>D29+R29+AF29</f>
        <v>75</v>
      </c>
      <c r="AK34" s="1">
        <f>E29+S29+AG29</f>
        <v>52.5</v>
      </c>
    </row>
  </sheetData>
  <mergeCells count="32">
    <mergeCell ref="A1:AK1"/>
    <mergeCell ref="A2:AK2"/>
    <mergeCell ref="A3:AK3"/>
    <mergeCell ref="A4:AK4"/>
    <mergeCell ref="A6:M6"/>
    <mergeCell ref="O6:AA6"/>
    <mergeCell ref="AC6:AK6"/>
    <mergeCell ref="A7:M7"/>
    <mergeCell ref="O7:AA7"/>
    <mergeCell ref="AC7:AK7"/>
    <mergeCell ref="A8:M8"/>
    <mergeCell ref="O8:AA8"/>
    <mergeCell ref="AC8:AK8"/>
    <mergeCell ref="V9:W9"/>
    <mergeCell ref="A9:A10"/>
    <mergeCell ref="C9:C10"/>
    <mergeCell ref="D9:E9"/>
    <mergeCell ref="G9:G10"/>
    <mergeCell ref="H9:I9"/>
    <mergeCell ref="K9:K10"/>
    <mergeCell ref="L9:M9"/>
    <mergeCell ref="O9:O10"/>
    <mergeCell ref="Q9:Q10"/>
    <mergeCell ref="R9:S9"/>
    <mergeCell ref="U9:U10"/>
    <mergeCell ref="AJ9:AK9"/>
    <mergeCell ref="Y9:Y10"/>
    <mergeCell ref="Z9:AA9"/>
    <mergeCell ref="AC9:AC10"/>
    <mergeCell ref="AE9:AE10"/>
    <mergeCell ref="AF9:AG9"/>
    <mergeCell ref="AI9:AI10"/>
  </mergeCells>
  <conditionalFormatting sqref="L14:N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82677165354330717" right="0.23622047244094491" top="0.74803149606299213" bottom="0.35433070866141736" header="0.31496062992125984" footer="0.31496062992125984"/>
  <pageSetup paperSize="9" scale="90" fitToHeight="0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K34"/>
  <sheetViews>
    <sheetView topLeftCell="A19" zoomScale="145" zoomScaleNormal="145" workbookViewId="0">
      <selection activeCell="AH20" sqref="AH20"/>
    </sheetView>
  </sheetViews>
  <sheetFormatPr defaultColWidth="9.140625" defaultRowHeight="15"/>
  <cols>
    <col min="1" max="1" width="4.5703125" style="1" customWidth="1"/>
    <col min="2" max="2" width="1.7109375" style="1" customWidth="1"/>
    <col min="3" max="3" width="7.7109375" style="1" customWidth="1"/>
    <col min="4" max="5" width="3.140625" style="1" customWidth="1"/>
    <col min="6" max="6" width="1.85546875" style="1" customWidth="1"/>
    <col min="7" max="7" width="7.7109375" style="1" customWidth="1"/>
    <col min="8" max="8" width="2.7109375" style="1" customWidth="1"/>
    <col min="9" max="9" width="3.28515625" style="1" customWidth="1"/>
    <col min="10" max="10" width="2.28515625" style="1" customWidth="1"/>
    <col min="11" max="11" width="7.7109375" style="1" customWidth="1"/>
    <col min="12" max="13" width="2.7109375" style="1" customWidth="1"/>
    <col min="14" max="14" width="0.5703125" style="1" customWidth="1"/>
    <col min="15" max="15" width="4.5703125" style="1" customWidth="1"/>
    <col min="16" max="16" width="2.28515625" style="1" customWidth="1"/>
    <col min="17" max="17" width="7.7109375" style="1" customWidth="1"/>
    <col min="18" max="18" width="3.140625" style="1" customWidth="1"/>
    <col min="19" max="20" width="2.7109375" style="1" customWidth="1"/>
    <col min="21" max="21" width="7.7109375" style="1" customWidth="1"/>
    <col min="22" max="24" width="2.7109375" style="1" customWidth="1"/>
    <col min="25" max="25" width="7.7109375" style="1" customWidth="1"/>
    <col min="26" max="27" width="2.7109375" style="1" customWidth="1"/>
    <col min="28" max="28" width="0.85546875" style="1" customWidth="1"/>
    <col min="29" max="29" width="4.7109375" style="1" customWidth="1"/>
    <col min="30" max="30" width="2.5703125" style="1" customWidth="1"/>
    <col min="31" max="31" width="7.5703125" style="1" customWidth="1"/>
    <col min="32" max="32" width="2.7109375" style="1" customWidth="1"/>
    <col min="33" max="33" width="2.28515625" style="1" customWidth="1"/>
    <col min="34" max="34" width="1.85546875" style="1" customWidth="1"/>
    <col min="35" max="35" width="8" style="1" customWidth="1"/>
    <col min="36" max="36" width="3" style="1" customWidth="1"/>
    <col min="37" max="37" width="2.85546875" style="1" customWidth="1"/>
    <col min="38" max="16384" width="9.140625" style="1"/>
  </cols>
  <sheetData>
    <row r="1" spans="1:37" ht="24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</row>
    <row r="2" spans="1:37" ht="21.75">
      <c r="A2" s="225" t="s">
        <v>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</row>
    <row r="3" spans="1:37" ht="21.75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</row>
    <row r="4" spans="1:37" ht="21.75">
      <c r="A4" s="225" t="s">
        <v>48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  <c r="AK4" s="225"/>
    </row>
    <row r="5" spans="1:37" ht="6" customHeight="1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24">
      <c r="A6" s="220" t="s">
        <v>3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2"/>
      <c r="O6" s="220" t="s">
        <v>3</v>
      </c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2"/>
      <c r="AC6" s="223" t="s">
        <v>3</v>
      </c>
      <c r="AD6" s="223"/>
      <c r="AE6" s="223"/>
      <c r="AF6" s="223"/>
      <c r="AG6" s="223"/>
      <c r="AH6" s="223"/>
      <c r="AI6" s="223"/>
      <c r="AJ6" s="223"/>
      <c r="AK6" s="223"/>
    </row>
    <row r="7" spans="1:37" ht="24">
      <c r="A7" s="220" t="s">
        <v>46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2"/>
      <c r="O7" s="220" t="s">
        <v>43</v>
      </c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2"/>
      <c r="AC7" s="223" t="s">
        <v>19</v>
      </c>
      <c r="AD7" s="223"/>
      <c r="AE7" s="223"/>
      <c r="AF7" s="223"/>
      <c r="AG7" s="223"/>
      <c r="AH7" s="223"/>
      <c r="AI7" s="223"/>
      <c r="AJ7" s="223"/>
      <c r="AK7" s="223"/>
    </row>
    <row r="8" spans="1:37" ht="24">
      <c r="A8" s="220" t="s">
        <v>45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2"/>
      <c r="O8" s="220" t="s">
        <v>44</v>
      </c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2"/>
      <c r="AC8" s="223" t="s">
        <v>29</v>
      </c>
      <c r="AD8" s="223"/>
      <c r="AE8" s="223"/>
      <c r="AF8" s="223"/>
      <c r="AG8" s="223"/>
      <c r="AH8" s="223"/>
      <c r="AI8" s="223"/>
      <c r="AJ8" s="223"/>
      <c r="AK8" s="223"/>
    </row>
    <row r="9" spans="1:37" ht="28.5" customHeight="1">
      <c r="A9" s="214" t="s">
        <v>4</v>
      </c>
      <c r="B9" s="4"/>
      <c r="C9" s="212" t="s">
        <v>5</v>
      </c>
      <c r="D9" s="217" t="s">
        <v>6</v>
      </c>
      <c r="E9" s="218"/>
      <c r="F9" s="5"/>
      <c r="G9" s="212" t="s">
        <v>5</v>
      </c>
      <c r="H9" s="217" t="s">
        <v>6</v>
      </c>
      <c r="I9" s="218"/>
      <c r="J9" s="5"/>
      <c r="K9" s="212" t="s">
        <v>7</v>
      </c>
      <c r="L9" s="217" t="s">
        <v>6</v>
      </c>
      <c r="M9" s="218"/>
      <c r="O9" s="219" t="str">
        <f>A9</f>
        <v>สัปดาห์ที่</v>
      </c>
      <c r="P9" s="4"/>
      <c r="Q9" s="212" t="str">
        <f>C9</f>
        <v>วันที่สอน</v>
      </c>
      <c r="R9" s="211" t="str">
        <f>D9</f>
        <v>จำนวนชั่วโมงสอน</v>
      </c>
      <c r="S9" s="211"/>
      <c r="T9" s="5"/>
      <c r="U9" s="216" t="str">
        <f>Q9</f>
        <v>วันที่สอน</v>
      </c>
      <c r="V9" s="211" t="str">
        <f>R9</f>
        <v>จำนวนชั่วโมงสอน</v>
      </c>
      <c r="W9" s="211"/>
      <c r="X9" s="5"/>
      <c r="Y9" s="212" t="str">
        <f>K9</f>
        <v>วันที่สอนชดเชย</v>
      </c>
      <c r="Z9" s="211" t="str">
        <f>V9</f>
        <v>จำนวนชั่วโมงสอน</v>
      </c>
      <c r="AA9" s="211"/>
      <c r="AC9" s="214" t="str">
        <f>A9</f>
        <v>สัปดาห์ที่</v>
      </c>
      <c r="AD9" s="4"/>
      <c r="AE9" s="212" t="str">
        <f>C9</f>
        <v>วันที่สอน</v>
      </c>
      <c r="AF9" s="211" t="str">
        <f>D9</f>
        <v>จำนวนชั่วโมงสอน</v>
      </c>
      <c r="AG9" s="211"/>
      <c r="AH9" s="5"/>
      <c r="AI9" s="216" t="str">
        <f>K9</f>
        <v>วันที่สอนชดเชย</v>
      </c>
      <c r="AJ9" s="211" t="str">
        <f>L9</f>
        <v>จำนวนชั่วโมงสอน</v>
      </c>
      <c r="AK9" s="211"/>
    </row>
    <row r="10" spans="1:37">
      <c r="A10" s="215"/>
      <c r="B10" s="6"/>
      <c r="C10" s="213"/>
      <c r="D10" s="51" t="s">
        <v>8</v>
      </c>
      <c r="E10" s="51" t="s">
        <v>9</v>
      </c>
      <c r="F10" s="7"/>
      <c r="G10" s="213"/>
      <c r="H10" s="51" t="s">
        <v>8</v>
      </c>
      <c r="I10" s="51" t="s">
        <v>9</v>
      </c>
      <c r="J10" s="7"/>
      <c r="K10" s="213"/>
      <c r="L10" s="51" t="s">
        <v>8</v>
      </c>
      <c r="M10" s="51" t="s">
        <v>9</v>
      </c>
      <c r="O10" s="219"/>
      <c r="P10" s="6"/>
      <c r="Q10" s="213"/>
      <c r="R10" s="51" t="str">
        <f>D10</f>
        <v>ท</v>
      </c>
      <c r="S10" s="51" t="str">
        <f>E10</f>
        <v>ป</v>
      </c>
      <c r="T10" s="7"/>
      <c r="U10" s="216"/>
      <c r="V10" s="51" t="str">
        <f>R10</f>
        <v>ท</v>
      </c>
      <c r="W10" s="51" t="str">
        <f>S10</f>
        <v>ป</v>
      </c>
      <c r="X10" s="7"/>
      <c r="Y10" s="213"/>
      <c r="Z10" s="51" t="str">
        <f>V10</f>
        <v>ท</v>
      </c>
      <c r="AA10" s="51" t="str">
        <f>W10</f>
        <v>ป</v>
      </c>
      <c r="AC10" s="215"/>
      <c r="AD10" s="6"/>
      <c r="AE10" s="213"/>
      <c r="AF10" s="51" t="str">
        <f>D10</f>
        <v>ท</v>
      </c>
      <c r="AG10" s="51" t="str">
        <f>E10</f>
        <v>ป</v>
      </c>
      <c r="AH10" s="7"/>
      <c r="AI10" s="216"/>
      <c r="AJ10" s="51" t="str">
        <f>AF10</f>
        <v>ท</v>
      </c>
      <c r="AK10" s="51" t="str">
        <f>AG10</f>
        <v>ป</v>
      </c>
    </row>
    <row r="11" spans="1:37" ht="17.25">
      <c r="A11" s="8">
        <v>1</v>
      </c>
      <c r="B11" s="9" t="s">
        <v>47</v>
      </c>
      <c r="C11" s="10">
        <v>44731</v>
      </c>
      <c r="D11" s="11"/>
      <c r="E11" s="11">
        <v>3</v>
      </c>
      <c r="F11" s="9"/>
      <c r="G11" s="10"/>
      <c r="H11" s="11"/>
      <c r="I11" s="11"/>
      <c r="J11" s="12"/>
      <c r="K11" s="13"/>
      <c r="L11" s="8"/>
      <c r="M11" s="8"/>
      <c r="N11" s="14"/>
      <c r="O11" s="8">
        <v>1</v>
      </c>
      <c r="P11" s="9" t="s">
        <v>10</v>
      </c>
      <c r="Q11" s="10">
        <v>44730</v>
      </c>
      <c r="R11" s="11"/>
      <c r="S11" s="11">
        <v>3</v>
      </c>
      <c r="T11" s="15"/>
      <c r="U11" s="16"/>
      <c r="V11" s="8"/>
      <c r="W11" s="8"/>
      <c r="X11" s="15"/>
      <c r="Y11" s="13"/>
      <c r="Z11" s="8"/>
      <c r="AA11" s="8"/>
      <c r="AB11" s="14"/>
      <c r="AC11" s="8">
        <v>1</v>
      </c>
      <c r="AD11" s="9" t="s">
        <v>47</v>
      </c>
      <c r="AE11" s="10">
        <v>44731</v>
      </c>
      <c r="AF11" s="11">
        <v>3</v>
      </c>
      <c r="AG11" s="11"/>
      <c r="AH11" s="12"/>
      <c r="AI11" s="10"/>
      <c r="AJ11" s="8"/>
      <c r="AK11" s="8"/>
    </row>
    <row r="12" spans="1:37" ht="17.25">
      <c r="A12" s="8">
        <v>2</v>
      </c>
      <c r="B12" s="9" t="str">
        <f>B11</f>
        <v>อา</v>
      </c>
      <c r="C12" s="10">
        <f>C11+7</f>
        <v>44738</v>
      </c>
      <c r="D12" s="11"/>
      <c r="E12" s="11">
        <v>3</v>
      </c>
      <c r="F12" s="9"/>
      <c r="G12" s="10"/>
      <c r="H12" s="11"/>
      <c r="I12" s="11"/>
      <c r="J12" s="12"/>
      <c r="K12" s="13"/>
      <c r="L12" s="8"/>
      <c r="M12" s="8"/>
      <c r="N12" s="14"/>
      <c r="O12" s="8">
        <v>2</v>
      </c>
      <c r="P12" s="9" t="s">
        <v>10</v>
      </c>
      <c r="Q12" s="10">
        <f>Q11+7</f>
        <v>44737</v>
      </c>
      <c r="R12" s="11"/>
      <c r="S12" s="11">
        <v>3</v>
      </c>
      <c r="T12" s="15"/>
      <c r="U12" s="16"/>
      <c r="V12" s="8"/>
      <c r="W12" s="8"/>
      <c r="X12" s="15"/>
      <c r="Y12" s="13"/>
      <c r="Z12" s="8"/>
      <c r="AA12" s="8"/>
      <c r="AB12" s="14"/>
      <c r="AC12" s="8">
        <v>2</v>
      </c>
      <c r="AD12" s="9" t="s">
        <v>27</v>
      </c>
      <c r="AE12" s="10">
        <f>AE11+7</f>
        <v>44738</v>
      </c>
      <c r="AF12" s="11">
        <v>3</v>
      </c>
      <c r="AG12" s="11"/>
      <c r="AH12" s="12"/>
      <c r="AI12" s="17"/>
      <c r="AJ12" s="8"/>
      <c r="AK12" s="8"/>
    </row>
    <row r="13" spans="1:37" ht="17.25">
      <c r="A13" s="8">
        <v>3</v>
      </c>
      <c r="B13" s="9" t="str">
        <f t="shared" ref="B13:B25" si="0">B12</f>
        <v>อา</v>
      </c>
      <c r="C13" s="10">
        <f t="shared" ref="C13:C26" si="1">C12+7</f>
        <v>44745</v>
      </c>
      <c r="D13" s="11"/>
      <c r="E13" s="11">
        <v>3</v>
      </c>
      <c r="F13" s="9"/>
      <c r="G13" s="10"/>
      <c r="H13" s="11"/>
      <c r="I13" s="11"/>
      <c r="J13" s="12"/>
      <c r="K13" s="13"/>
      <c r="L13" s="8"/>
      <c r="M13" s="8"/>
      <c r="N13" s="14"/>
      <c r="O13" s="8">
        <v>3</v>
      </c>
      <c r="P13" s="9" t="s">
        <v>10</v>
      </c>
      <c r="Q13" s="10">
        <f>Q12+7</f>
        <v>44744</v>
      </c>
      <c r="R13" s="11"/>
      <c r="S13" s="11">
        <v>3</v>
      </c>
      <c r="T13" s="15"/>
      <c r="U13" s="16"/>
      <c r="V13" s="8"/>
      <c r="W13" s="8"/>
      <c r="X13" s="15"/>
      <c r="Y13" s="13"/>
      <c r="Z13" s="8"/>
      <c r="AA13" s="8"/>
      <c r="AB13" s="14"/>
      <c r="AC13" s="8">
        <v>3</v>
      </c>
      <c r="AD13" s="9" t="s">
        <v>27</v>
      </c>
      <c r="AE13" s="10">
        <f t="shared" ref="AE13:AE26" si="2">AE12+7</f>
        <v>44745</v>
      </c>
      <c r="AF13" s="11">
        <v>3</v>
      </c>
      <c r="AG13" s="11"/>
      <c r="AH13" s="12"/>
      <c r="AI13" s="10"/>
      <c r="AJ13" s="8"/>
      <c r="AK13" s="8"/>
    </row>
    <row r="14" spans="1:37" ht="17.25">
      <c r="A14" s="8">
        <v>4</v>
      </c>
      <c r="B14" s="9" t="str">
        <f t="shared" si="0"/>
        <v>อา</v>
      </c>
      <c r="C14" s="10">
        <f t="shared" si="1"/>
        <v>44752</v>
      </c>
      <c r="D14" s="11"/>
      <c r="E14" s="11">
        <v>3</v>
      </c>
      <c r="F14" s="9"/>
      <c r="G14" s="10"/>
      <c r="H14" s="11"/>
      <c r="I14" s="11"/>
      <c r="J14" s="12"/>
      <c r="K14" s="13"/>
      <c r="L14" s="8"/>
      <c r="M14" s="8"/>
      <c r="N14" s="12"/>
      <c r="O14" s="8">
        <v>4</v>
      </c>
      <c r="P14" s="9" t="s">
        <v>10</v>
      </c>
      <c r="Q14" s="10">
        <f t="shared" ref="Q14:Q26" si="3">Q13+7</f>
        <v>44751</v>
      </c>
      <c r="R14" s="11"/>
      <c r="S14" s="11">
        <v>3</v>
      </c>
      <c r="T14" s="15"/>
      <c r="U14" s="16"/>
      <c r="V14" s="8"/>
      <c r="W14" s="8"/>
      <c r="X14" s="15"/>
      <c r="Y14" s="13"/>
      <c r="Z14" s="8"/>
      <c r="AA14" s="8"/>
      <c r="AB14" s="14"/>
      <c r="AC14" s="8">
        <v>4</v>
      </c>
      <c r="AD14" s="9" t="s">
        <v>27</v>
      </c>
      <c r="AE14" s="10">
        <f t="shared" si="2"/>
        <v>44752</v>
      </c>
      <c r="AF14" s="11">
        <v>3</v>
      </c>
      <c r="AG14" s="11"/>
      <c r="AH14" s="12"/>
      <c r="AI14" s="10"/>
      <c r="AJ14" s="8"/>
      <c r="AK14" s="8"/>
    </row>
    <row r="15" spans="1:37" ht="17.25">
      <c r="A15" s="8">
        <v>5</v>
      </c>
      <c r="B15" s="9" t="str">
        <f t="shared" si="0"/>
        <v>อา</v>
      </c>
      <c r="C15" s="10">
        <f t="shared" si="1"/>
        <v>44759</v>
      </c>
      <c r="D15" s="11"/>
      <c r="E15" s="11">
        <v>3</v>
      </c>
      <c r="F15" s="9"/>
      <c r="G15" s="10"/>
      <c r="H15" s="8"/>
      <c r="I15" s="11"/>
      <c r="J15" s="15"/>
      <c r="K15" s="13"/>
      <c r="L15" s="8"/>
      <c r="M15" s="8"/>
      <c r="N15" s="14"/>
      <c r="O15" s="8">
        <v>5</v>
      </c>
      <c r="P15" s="9" t="s">
        <v>10</v>
      </c>
      <c r="Q15" s="10">
        <f t="shared" si="3"/>
        <v>44758</v>
      </c>
      <c r="R15" s="11"/>
      <c r="S15" s="11">
        <v>3</v>
      </c>
      <c r="T15" s="15"/>
      <c r="U15" s="16"/>
      <c r="V15" s="8"/>
      <c r="W15" s="8"/>
      <c r="X15" s="15"/>
      <c r="Y15" s="13"/>
      <c r="Z15" s="8"/>
      <c r="AA15" s="8"/>
      <c r="AB15" s="14"/>
      <c r="AC15" s="8">
        <v>5</v>
      </c>
      <c r="AD15" s="9" t="s">
        <v>27</v>
      </c>
      <c r="AE15" s="10">
        <f t="shared" si="2"/>
        <v>44759</v>
      </c>
      <c r="AF15" s="11">
        <v>3</v>
      </c>
      <c r="AG15" s="11"/>
      <c r="AH15" s="12"/>
      <c r="AI15" s="13"/>
      <c r="AJ15" s="8"/>
      <c r="AK15" s="8"/>
    </row>
    <row r="16" spans="1:37" ht="17.25">
      <c r="A16" s="8">
        <v>6</v>
      </c>
      <c r="B16" s="9" t="str">
        <f t="shared" si="0"/>
        <v>อา</v>
      </c>
      <c r="C16" s="10">
        <f t="shared" si="1"/>
        <v>44766</v>
      </c>
      <c r="D16" s="11"/>
      <c r="E16" s="11">
        <v>3</v>
      </c>
      <c r="F16" s="9"/>
      <c r="G16" s="10"/>
      <c r="H16" s="8"/>
      <c r="I16" s="11"/>
      <c r="J16" s="15"/>
      <c r="K16" s="13"/>
      <c r="L16" s="8"/>
      <c r="M16" s="8"/>
      <c r="N16" s="14"/>
      <c r="O16" s="8">
        <v>6</v>
      </c>
      <c r="P16" s="9" t="s">
        <v>10</v>
      </c>
      <c r="Q16" s="10">
        <f t="shared" si="3"/>
        <v>44765</v>
      </c>
      <c r="R16" s="11"/>
      <c r="S16" s="11">
        <v>3</v>
      </c>
      <c r="T16" s="15"/>
      <c r="U16" s="13"/>
      <c r="V16" s="8"/>
      <c r="W16" s="8"/>
      <c r="X16" s="15"/>
      <c r="Y16" s="13"/>
      <c r="Z16" s="8"/>
      <c r="AA16" s="8"/>
      <c r="AB16" s="14"/>
      <c r="AC16" s="8">
        <v>6</v>
      </c>
      <c r="AD16" s="9" t="s">
        <v>27</v>
      </c>
      <c r="AE16" s="10">
        <f t="shared" si="2"/>
        <v>44766</v>
      </c>
      <c r="AF16" s="11">
        <v>3</v>
      </c>
      <c r="AG16" s="11"/>
      <c r="AH16" s="12"/>
      <c r="AI16" s="13"/>
      <c r="AJ16" s="8"/>
      <c r="AK16" s="8"/>
    </row>
    <row r="17" spans="1:37" ht="17.25">
      <c r="A17" s="8">
        <v>7</v>
      </c>
      <c r="B17" s="9" t="str">
        <f t="shared" si="0"/>
        <v>อา</v>
      </c>
      <c r="C17" s="10">
        <f t="shared" si="1"/>
        <v>44773</v>
      </c>
      <c r="D17" s="11"/>
      <c r="E17" s="11">
        <v>3</v>
      </c>
      <c r="F17" s="9"/>
      <c r="G17" s="10"/>
      <c r="H17" s="8"/>
      <c r="I17" s="11"/>
      <c r="J17" s="15"/>
      <c r="K17" s="13"/>
      <c r="L17" s="8"/>
      <c r="M17" s="8"/>
      <c r="N17" s="14"/>
      <c r="O17" s="8">
        <v>7</v>
      </c>
      <c r="P17" s="9" t="s">
        <v>10</v>
      </c>
      <c r="Q17" s="10">
        <f t="shared" si="3"/>
        <v>44772</v>
      </c>
      <c r="R17" s="11"/>
      <c r="S17" s="11">
        <v>3</v>
      </c>
      <c r="T17" s="15"/>
      <c r="U17" s="13"/>
      <c r="V17" s="8"/>
      <c r="W17" s="8"/>
      <c r="X17" s="15"/>
      <c r="Y17" s="13"/>
      <c r="Z17" s="8"/>
      <c r="AA17" s="8"/>
      <c r="AB17" s="14"/>
      <c r="AC17" s="8">
        <v>7</v>
      </c>
      <c r="AD17" s="9" t="s">
        <v>27</v>
      </c>
      <c r="AE17" s="10">
        <f t="shared" si="2"/>
        <v>44773</v>
      </c>
      <c r="AF17" s="11">
        <v>3</v>
      </c>
      <c r="AG17" s="11"/>
      <c r="AH17" s="12"/>
      <c r="AI17" s="13"/>
      <c r="AJ17" s="8"/>
      <c r="AK17" s="8"/>
    </row>
    <row r="18" spans="1:37" ht="17.25">
      <c r="A18" s="8">
        <v>8</v>
      </c>
      <c r="B18" s="9" t="str">
        <f t="shared" si="0"/>
        <v>อา</v>
      </c>
      <c r="C18" s="10">
        <f t="shared" si="1"/>
        <v>44780</v>
      </c>
      <c r="D18" s="11"/>
      <c r="E18" s="11">
        <v>0</v>
      </c>
      <c r="F18" s="9"/>
      <c r="G18" s="10" t="s">
        <v>49</v>
      </c>
      <c r="H18" s="8"/>
      <c r="I18" s="11"/>
      <c r="J18" s="15"/>
      <c r="K18" s="13"/>
      <c r="L18" s="8"/>
      <c r="M18" s="8"/>
      <c r="N18" s="14"/>
      <c r="O18" s="8">
        <v>8</v>
      </c>
      <c r="P18" s="9" t="s">
        <v>10</v>
      </c>
      <c r="Q18" s="10">
        <f t="shared" si="3"/>
        <v>44779</v>
      </c>
      <c r="R18" s="11"/>
      <c r="S18" s="11">
        <v>0</v>
      </c>
      <c r="T18" s="15"/>
      <c r="U18" s="13"/>
      <c r="V18" s="8"/>
      <c r="W18" s="8"/>
      <c r="X18" s="15"/>
      <c r="Y18" s="13"/>
      <c r="Z18" s="8"/>
      <c r="AA18" s="8"/>
      <c r="AB18" s="14"/>
      <c r="AC18" s="8">
        <v>8</v>
      </c>
      <c r="AD18" s="9" t="s">
        <v>27</v>
      </c>
      <c r="AE18" s="10">
        <f t="shared" si="2"/>
        <v>44780</v>
      </c>
      <c r="AF18" s="11">
        <v>0</v>
      </c>
      <c r="AG18" s="11"/>
      <c r="AH18" s="12"/>
      <c r="AI18" s="20" t="s">
        <v>11</v>
      </c>
      <c r="AJ18" s="8"/>
      <c r="AK18" s="8"/>
    </row>
    <row r="19" spans="1:37" ht="17.25">
      <c r="A19" s="8">
        <v>9</v>
      </c>
      <c r="B19" s="9" t="str">
        <f t="shared" si="0"/>
        <v>อา</v>
      </c>
      <c r="C19" s="10">
        <f t="shared" si="1"/>
        <v>44787</v>
      </c>
      <c r="D19" s="11"/>
      <c r="E19" s="11">
        <v>3</v>
      </c>
      <c r="F19" s="9"/>
      <c r="G19" s="10"/>
      <c r="H19" s="8"/>
      <c r="I19" s="11"/>
      <c r="J19" s="15"/>
      <c r="K19" s="18"/>
      <c r="L19" s="8"/>
      <c r="M19" s="8"/>
      <c r="N19" s="14"/>
      <c r="O19" s="8">
        <v>9</v>
      </c>
      <c r="P19" s="9" t="s">
        <v>10</v>
      </c>
      <c r="Q19" s="10">
        <f t="shared" si="3"/>
        <v>44786</v>
      </c>
      <c r="R19" s="11"/>
      <c r="S19" s="11">
        <v>3</v>
      </c>
      <c r="T19" s="15"/>
      <c r="U19" s="18"/>
      <c r="V19" s="8"/>
      <c r="W19" s="8"/>
      <c r="X19" s="15"/>
      <c r="Y19" s="13"/>
      <c r="Z19" s="8"/>
      <c r="AA19" s="8"/>
      <c r="AB19" s="14"/>
      <c r="AC19" s="8">
        <v>9</v>
      </c>
      <c r="AD19" s="9" t="s">
        <v>27</v>
      </c>
      <c r="AE19" s="10">
        <f t="shared" si="2"/>
        <v>44787</v>
      </c>
      <c r="AF19" s="11">
        <v>3</v>
      </c>
      <c r="AG19" s="11"/>
      <c r="AH19" s="19"/>
      <c r="AJ19" s="8"/>
      <c r="AK19" s="8"/>
    </row>
    <row r="20" spans="1:37" ht="17.25">
      <c r="A20" s="8">
        <v>10</v>
      </c>
      <c r="B20" s="9" t="str">
        <f t="shared" si="0"/>
        <v>อา</v>
      </c>
      <c r="C20" s="10">
        <f t="shared" si="1"/>
        <v>44794</v>
      </c>
      <c r="D20" s="11"/>
      <c r="E20" s="11">
        <v>3</v>
      </c>
      <c r="F20" s="9"/>
      <c r="G20" s="10"/>
      <c r="H20" s="21"/>
      <c r="I20" s="11"/>
      <c r="J20" s="19"/>
      <c r="K20" s="18"/>
      <c r="L20" s="21"/>
      <c r="M20" s="21"/>
      <c r="N20" s="14"/>
      <c r="O20" s="8">
        <v>10</v>
      </c>
      <c r="P20" s="9" t="s">
        <v>10</v>
      </c>
      <c r="Q20" s="10">
        <f t="shared" si="3"/>
        <v>44793</v>
      </c>
      <c r="R20" s="11"/>
      <c r="S20" s="11">
        <v>3</v>
      </c>
      <c r="T20" s="15"/>
      <c r="U20" s="18"/>
      <c r="V20" s="8"/>
      <c r="W20" s="8"/>
      <c r="X20" s="15"/>
      <c r="Y20" s="20"/>
      <c r="Z20" s="8"/>
      <c r="AA20" s="8"/>
      <c r="AB20" s="14"/>
      <c r="AC20" s="8">
        <v>10</v>
      </c>
      <c r="AD20" s="9" t="s">
        <v>27</v>
      </c>
      <c r="AE20" s="10">
        <f t="shared" si="2"/>
        <v>44794</v>
      </c>
      <c r="AF20" s="11">
        <v>3</v>
      </c>
      <c r="AG20" s="11"/>
      <c r="AH20" s="12"/>
      <c r="AI20" s="20"/>
      <c r="AJ20" s="8"/>
      <c r="AK20" s="8"/>
    </row>
    <row r="21" spans="1:37" ht="17.25">
      <c r="A21" s="8">
        <v>11</v>
      </c>
      <c r="B21" s="9" t="str">
        <f t="shared" si="0"/>
        <v>อา</v>
      </c>
      <c r="C21" s="10">
        <f t="shared" si="1"/>
        <v>44801</v>
      </c>
      <c r="D21" s="11"/>
      <c r="E21" s="11">
        <v>3</v>
      </c>
      <c r="F21" s="9"/>
      <c r="G21" s="10"/>
      <c r="H21" s="8"/>
      <c r="I21" s="11"/>
      <c r="J21" s="15"/>
      <c r="K21" s="18"/>
      <c r="L21" s="8"/>
      <c r="M21" s="8"/>
      <c r="N21" s="14"/>
      <c r="O21" s="8">
        <v>11</v>
      </c>
      <c r="P21" s="9" t="s">
        <v>10</v>
      </c>
      <c r="Q21" s="10">
        <f t="shared" si="3"/>
        <v>44800</v>
      </c>
      <c r="R21" s="11"/>
      <c r="S21" s="11">
        <v>3</v>
      </c>
      <c r="T21" s="15"/>
      <c r="U21" s="18"/>
      <c r="V21" s="8"/>
      <c r="W21" s="8"/>
      <c r="X21" s="15"/>
      <c r="Y21" s="13"/>
      <c r="Z21" s="8"/>
      <c r="AA21" s="8"/>
      <c r="AB21" s="14"/>
      <c r="AC21" s="8">
        <v>11</v>
      </c>
      <c r="AD21" s="9" t="s">
        <v>27</v>
      </c>
      <c r="AE21" s="10">
        <f t="shared" si="2"/>
        <v>44801</v>
      </c>
      <c r="AF21" s="11">
        <v>3</v>
      </c>
      <c r="AG21" s="11"/>
      <c r="AH21" s="12"/>
      <c r="AI21" s="13"/>
      <c r="AJ21" s="8"/>
      <c r="AK21" s="8"/>
    </row>
    <row r="22" spans="1:37" ht="17.25">
      <c r="A22" s="8">
        <v>12</v>
      </c>
      <c r="B22" s="9" t="str">
        <f t="shared" si="0"/>
        <v>อา</v>
      </c>
      <c r="C22" s="10">
        <f t="shared" si="1"/>
        <v>44808</v>
      </c>
      <c r="D22" s="11"/>
      <c r="E22" s="11">
        <v>3</v>
      </c>
      <c r="F22" s="9"/>
      <c r="G22" s="10"/>
      <c r="H22" s="8"/>
      <c r="I22" s="11"/>
      <c r="J22" s="15"/>
      <c r="K22" s="18"/>
      <c r="L22" s="8"/>
      <c r="M22" s="8"/>
      <c r="N22" s="14"/>
      <c r="O22" s="8">
        <v>12</v>
      </c>
      <c r="P22" s="9" t="s">
        <v>10</v>
      </c>
      <c r="Q22" s="10">
        <f t="shared" si="3"/>
        <v>44807</v>
      </c>
      <c r="R22" s="11"/>
      <c r="S22" s="11">
        <v>3</v>
      </c>
      <c r="T22" s="15"/>
      <c r="U22" s="18"/>
      <c r="V22" s="8"/>
      <c r="W22" s="8"/>
      <c r="X22" s="15"/>
      <c r="Y22" s="13"/>
      <c r="Z22" s="8"/>
      <c r="AA22" s="8"/>
      <c r="AB22" s="14"/>
      <c r="AC22" s="8">
        <v>12</v>
      </c>
      <c r="AD22" s="9" t="s">
        <v>27</v>
      </c>
      <c r="AE22" s="10">
        <f t="shared" si="2"/>
        <v>44808</v>
      </c>
      <c r="AF22" s="11">
        <v>3</v>
      </c>
      <c r="AG22" s="11"/>
      <c r="AH22" s="12"/>
      <c r="AI22" s="13"/>
      <c r="AJ22" s="8"/>
      <c r="AK22" s="8"/>
    </row>
    <row r="23" spans="1:37" ht="17.25">
      <c r="A23" s="8">
        <v>13</v>
      </c>
      <c r="B23" s="9" t="str">
        <f t="shared" si="0"/>
        <v>อา</v>
      </c>
      <c r="C23" s="10">
        <f t="shared" si="1"/>
        <v>44815</v>
      </c>
      <c r="D23" s="11"/>
      <c r="E23" s="11">
        <v>3</v>
      </c>
      <c r="F23" s="9"/>
      <c r="G23" s="10"/>
      <c r="H23" s="8"/>
      <c r="I23" s="11"/>
      <c r="J23" s="15"/>
      <c r="K23" s="18"/>
      <c r="L23" s="8"/>
      <c r="M23" s="8"/>
      <c r="N23" s="14"/>
      <c r="O23" s="8">
        <v>13</v>
      </c>
      <c r="P23" s="9" t="s">
        <v>10</v>
      </c>
      <c r="Q23" s="10">
        <f t="shared" si="3"/>
        <v>44814</v>
      </c>
      <c r="R23" s="11"/>
      <c r="S23" s="11">
        <v>3</v>
      </c>
      <c r="T23" s="15"/>
      <c r="U23" s="18"/>
      <c r="V23" s="8"/>
      <c r="W23" s="8"/>
      <c r="X23" s="15"/>
      <c r="Y23" s="13"/>
      <c r="Z23" s="8"/>
      <c r="AA23" s="8"/>
      <c r="AB23" s="14"/>
      <c r="AC23" s="8">
        <v>13</v>
      </c>
      <c r="AD23" s="9" t="s">
        <v>27</v>
      </c>
      <c r="AE23" s="10">
        <f t="shared" si="2"/>
        <v>44815</v>
      </c>
      <c r="AF23" s="11">
        <v>3</v>
      </c>
      <c r="AG23" s="11"/>
      <c r="AH23" s="12"/>
      <c r="AI23" s="13"/>
      <c r="AJ23" s="8"/>
      <c r="AK23" s="8"/>
    </row>
    <row r="24" spans="1:37" ht="17.25">
      <c r="A24" s="8">
        <v>14</v>
      </c>
      <c r="B24" s="9" t="str">
        <f t="shared" si="0"/>
        <v>อา</v>
      </c>
      <c r="C24" s="10">
        <f t="shared" si="1"/>
        <v>44822</v>
      </c>
      <c r="D24" s="11"/>
      <c r="E24" s="11">
        <v>3</v>
      </c>
      <c r="F24" s="9"/>
      <c r="G24" s="10"/>
      <c r="H24" s="8"/>
      <c r="I24" s="11"/>
      <c r="J24" s="15"/>
      <c r="K24" s="18"/>
      <c r="L24" s="8"/>
      <c r="M24" s="8"/>
      <c r="N24" s="14"/>
      <c r="O24" s="8">
        <v>14</v>
      </c>
      <c r="P24" s="9" t="s">
        <v>10</v>
      </c>
      <c r="Q24" s="10">
        <f t="shared" si="3"/>
        <v>44821</v>
      </c>
      <c r="R24" s="11"/>
      <c r="S24" s="11">
        <v>3</v>
      </c>
      <c r="T24" s="15"/>
      <c r="U24" s="18"/>
      <c r="V24" s="8"/>
      <c r="W24" s="8"/>
      <c r="X24" s="15"/>
      <c r="Y24" s="13"/>
      <c r="Z24" s="8"/>
      <c r="AA24" s="8"/>
      <c r="AB24" s="14"/>
      <c r="AC24" s="8">
        <v>14</v>
      </c>
      <c r="AD24" s="9" t="s">
        <v>27</v>
      </c>
      <c r="AE24" s="10">
        <f t="shared" si="2"/>
        <v>44822</v>
      </c>
      <c r="AF24" s="11">
        <v>3</v>
      </c>
      <c r="AG24" s="11"/>
      <c r="AH24" s="12"/>
      <c r="AI24" s="13"/>
      <c r="AJ24" s="8"/>
      <c r="AK24" s="8"/>
    </row>
    <row r="25" spans="1:37" ht="17.25">
      <c r="A25" s="8">
        <v>15</v>
      </c>
      <c r="B25" s="9" t="str">
        <f t="shared" si="0"/>
        <v>อา</v>
      </c>
      <c r="C25" s="10">
        <f t="shared" si="1"/>
        <v>44829</v>
      </c>
      <c r="D25" s="11"/>
      <c r="E25" s="11">
        <v>3</v>
      </c>
      <c r="F25" s="9"/>
      <c r="G25" s="10"/>
      <c r="H25" s="8"/>
      <c r="I25" s="11"/>
      <c r="J25" s="15"/>
      <c r="K25" s="18"/>
      <c r="L25" s="8"/>
      <c r="M25" s="8"/>
      <c r="N25" s="14"/>
      <c r="O25" s="8">
        <v>15</v>
      </c>
      <c r="P25" s="9" t="s">
        <v>10</v>
      </c>
      <c r="Q25" s="10">
        <f t="shared" si="3"/>
        <v>44828</v>
      </c>
      <c r="R25" s="11"/>
      <c r="S25" s="11">
        <v>3</v>
      </c>
      <c r="T25" s="15"/>
      <c r="U25" s="18"/>
      <c r="V25" s="8"/>
      <c r="W25" s="8"/>
      <c r="X25" s="15"/>
      <c r="Y25" s="13"/>
      <c r="Z25" s="8"/>
      <c r="AA25" s="8"/>
      <c r="AB25" s="14"/>
      <c r="AC25" s="8">
        <v>15</v>
      </c>
      <c r="AD25" s="9" t="s">
        <v>27</v>
      </c>
      <c r="AE25" s="10">
        <f t="shared" si="2"/>
        <v>44829</v>
      </c>
      <c r="AF25" s="11">
        <v>3</v>
      </c>
      <c r="AG25" s="11"/>
      <c r="AH25" s="12"/>
      <c r="AI25" s="13"/>
      <c r="AJ25" s="8"/>
      <c r="AK25" s="8"/>
    </row>
    <row r="26" spans="1:37" ht="17.25">
      <c r="A26" s="8"/>
      <c r="B26" s="9"/>
      <c r="C26" s="10">
        <f t="shared" si="1"/>
        <v>44836</v>
      </c>
      <c r="D26" s="11"/>
      <c r="E26" s="11">
        <v>3</v>
      </c>
      <c r="F26" s="9"/>
      <c r="G26" s="10"/>
      <c r="H26" s="22"/>
      <c r="I26" s="11"/>
      <c r="J26" s="23"/>
      <c r="K26" s="24"/>
      <c r="L26" s="22"/>
      <c r="M26" s="22"/>
      <c r="N26" s="14"/>
      <c r="O26" s="8"/>
      <c r="P26" s="9"/>
      <c r="Q26" s="10">
        <f t="shared" si="3"/>
        <v>44835</v>
      </c>
      <c r="R26" s="11"/>
      <c r="S26" s="8">
        <v>3</v>
      </c>
      <c r="T26" s="15"/>
      <c r="U26" s="24"/>
      <c r="V26" s="8"/>
      <c r="W26" s="8"/>
      <c r="X26" s="15"/>
      <c r="Y26" s="25"/>
      <c r="Z26" s="8"/>
      <c r="AA26" s="8"/>
      <c r="AB26" s="14"/>
      <c r="AC26" s="8"/>
      <c r="AD26" s="9"/>
      <c r="AE26" s="10">
        <f t="shared" si="2"/>
        <v>44836</v>
      </c>
      <c r="AF26" s="11">
        <v>3</v>
      </c>
      <c r="AG26" s="11"/>
      <c r="AH26" s="19"/>
      <c r="AI26" s="20"/>
      <c r="AJ26" s="8"/>
      <c r="AK26" s="8"/>
    </row>
    <row r="27" spans="1:37" ht="17.25">
      <c r="A27" s="8"/>
      <c r="B27" s="9"/>
      <c r="C27" s="10"/>
      <c r="D27" s="11"/>
      <c r="E27" s="26"/>
      <c r="F27" s="9"/>
      <c r="G27" s="10"/>
      <c r="H27" s="22"/>
      <c r="I27" s="22"/>
      <c r="J27" s="23"/>
      <c r="K27" s="24"/>
      <c r="L27" s="22"/>
      <c r="M27" s="22"/>
      <c r="N27" s="14"/>
      <c r="O27" s="8"/>
      <c r="P27" s="9"/>
      <c r="Q27" s="10"/>
      <c r="R27" s="11"/>
      <c r="S27" s="8"/>
      <c r="T27" s="15"/>
      <c r="U27" s="24"/>
      <c r="V27" s="8"/>
      <c r="W27" s="8"/>
      <c r="X27" s="15"/>
      <c r="Y27" s="25"/>
      <c r="Z27" s="8"/>
      <c r="AA27" s="8"/>
      <c r="AB27" s="14"/>
      <c r="AC27" s="8"/>
      <c r="AD27" s="9"/>
      <c r="AE27" s="10"/>
      <c r="AF27" s="26"/>
      <c r="AG27" s="26"/>
      <c r="AH27" s="19"/>
      <c r="AI27" s="20"/>
      <c r="AJ27" s="8"/>
      <c r="AK27" s="8"/>
    </row>
    <row r="28" spans="1:37" ht="17.25">
      <c r="A28" s="8"/>
      <c r="B28" s="9"/>
      <c r="C28" s="10"/>
      <c r="D28" s="11"/>
      <c r="E28" s="11"/>
      <c r="F28" s="9"/>
      <c r="G28" s="10"/>
      <c r="H28" s="22"/>
      <c r="I28" s="22"/>
      <c r="J28" s="23"/>
      <c r="K28" s="24"/>
      <c r="L28" s="22"/>
      <c r="M28" s="22"/>
      <c r="N28" s="14"/>
      <c r="O28" s="8"/>
      <c r="P28" s="9"/>
      <c r="Q28" s="10"/>
      <c r="R28" s="11"/>
      <c r="S28" s="8"/>
      <c r="T28" s="15"/>
      <c r="U28" s="24"/>
      <c r="V28" s="8"/>
      <c r="W28" s="8"/>
      <c r="X28" s="15"/>
      <c r="Y28" s="25"/>
      <c r="Z28" s="8"/>
      <c r="AA28" s="8"/>
      <c r="AB28" s="14"/>
      <c r="AC28" s="8"/>
      <c r="AD28" s="9"/>
      <c r="AE28" s="10"/>
      <c r="AF28" s="11"/>
      <c r="AG28" s="11"/>
      <c r="AH28" s="19"/>
      <c r="AI28" s="20"/>
      <c r="AJ28" s="8"/>
      <c r="AK28" s="8"/>
    </row>
    <row r="29" spans="1:37">
      <c r="A29" s="27" t="s">
        <v>12</v>
      </c>
      <c r="B29" s="28"/>
      <c r="C29" s="29"/>
      <c r="D29" s="30">
        <f>SUM(D11:D28)</f>
        <v>0</v>
      </c>
      <c r="E29" s="30">
        <f>SUM(E11:E28)</f>
        <v>45</v>
      </c>
      <c r="F29" s="31"/>
      <c r="G29" s="32"/>
      <c r="H29" s="27"/>
      <c r="I29" s="27">
        <f>SUM(I11:I28)</f>
        <v>0</v>
      </c>
      <c r="J29" s="28"/>
      <c r="K29" s="32"/>
      <c r="L29" s="30"/>
      <c r="M29" s="27"/>
      <c r="N29" s="33"/>
      <c r="O29" s="27" t="s">
        <v>12</v>
      </c>
      <c r="P29" s="34"/>
      <c r="Q29" s="35"/>
      <c r="R29" s="36">
        <f>SUM(R11:R28)</f>
        <v>0</v>
      </c>
      <c r="S29" s="36">
        <f>SUM(S11:S28)</f>
        <v>45</v>
      </c>
      <c r="T29" s="34"/>
      <c r="U29" s="35"/>
      <c r="V29" s="37"/>
      <c r="W29" s="36"/>
      <c r="X29" s="38"/>
      <c r="Y29" s="35"/>
      <c r="Z29" s="37"/>
      <c r="AA29" s="39"/>
      <c r="AB29" s="40"/>
      <c r="AC29" s="27" t="s">
        <v>12</v>
      </c>
      <c r="AD29" s="28"/>
      <c r="AE29" s="29"/>
      <c r="AF29" s="30">
        <f>SUM(AF11:AF28)</f>
        <v>45</v>
      </c>
      <c r="AG29" s="30">
        <f>SUM(AG11:AG28)</f>
        <v>0</v>
      </c>
      <c r="AH29" s="31"/>
      <c r="AI29" s="32"/>
      <c r="AJ29" s="37"/>
      <c r="AK29" s="21"/>
    </row>
    <row r="30" spans="1:37" ht="5.25" customHeight="1"/>
    <row r="31" spans="1:37" ht="18">
      <c r="C31" s="41" t="s">
        <v>13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 t="s">
        <v>14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</row>
    <row r="32" spans="1:37" ht="18">
      <c r="C32" s="41"/>
      <c r="D32" s="41"/>
      <c r="E32" s="41" t="s">
        <v>15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 t="s">
        <v>16</v>
      </c>
      <c r="AB32" s="41"/>
      <c r="AC32" s="41"/>
      <c r="AD32" s="41"/>
      <c r="AE32" s="41"/>
      <c r="AF32" s="41"/>
      <c r="AG32" s="41"/>
      <c r="AH32" s="41"/>
      <c r="AI32" s="41"/>
      <c r="AJ32" s="41"/>
      <c r="AK32" s="41"/>
    </row>
    <row r="33" spans="3:37" ht="18">
      <c r="C33" s="41"/>
      <c r="D33" s="41"/>
      <c r="E33" s="41"/>
      <c r="F33" s="50" t="s">
        <v>17</v>
      </c>
      <c r="G33" s="50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 t="s">
        <v>18</v>
      </c>
      <c r="AD33" s="41"/>
      <c r="AE33" s="41"/>
      <c r="AF33" s="41"/>
      <c r="AG33" s="41"/>
      <c r="AH33" s="41"/>
      <c r="AI33" s="41"/>
      <c r="AJ33" s="41"/>
      <c r="AK33" s="41"/>
    </row>
    <row r="34" spans="3:37">
      <c r="AJ34" s="1">
        <f>D29+R29+AF29</f>
        <v>45</v>
      </c>
      <c r="AK34" s="1">
        <f>E29+S29+AG29</f>
        <v>90</v>
      </c>
    </row>
  </sheetData>
  <mergeCells count="32">
    <mergeCell ref="AJ9:AK9"/>
    <mergeCell ref="Y9:Y10"/>
    <mergeCell ref="Z9:AA9"/>
    <mergeCell ref="AC9:AC10"/>
    <mergeCell ref="AE9:AE10"/>
    <mergeCell ref="AF9:AG9"/>
    <mergeCell ref="AI9:AI10"/>
    <mergeCell ref="V9:W9"/>
    <mergeCell ref="A9:A10"/>
    <mergeCell ref="C9:C10"/>
    <mergeCell ref="D9:E9"/>
    <mergeCell ref="G9:G10"/>
    <mergeCell ref="H9:I9"/>
    <mergeCell ref="K9:K10"/>
    <mergeCell ref="L9:M9"/>
    <mergeCell ref="O9:O10"/>
    <mergeCell ref="Q9:Q10"/>
    <mergeCell ref="R9:S9"/>
    <mergeCell ref="U9:U10"/>
    <mergeCell ref="A7:M7"/>
    <mergeCell ref="O7:AA7"/>
    <mergeCell ref="AC7:AK7"/>
    <mergeCell ref="A8:M8"/>
    <mergeCell ref="O8:AA8"/>
    <mergeCell ref="AC8:AK8"/>
    <mergeCell ref="A1:AK1"/>
    <mergeCell ref="A2:AK2"/>
    <mergeCell ref="A3:AK3"/>
    <mergeCell ref="A4:AK4"/>
    <mergeCell ref="A6:M6"/>
    <mergeCell ref="O6:AA6"/>
    <mergeCell ref="AC6:AK6"/>
  </mergeCells>
  <conditionalFormatting sqref="L14:N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82677165354330717" right="0.23622047244094491" top="0.74803149606299213" bottom="0.35433070866141736" header="0.31496062992125984" footer="0.31496062992125984"/>
  <pageSetup paperSize="9" scale="90" fitToHeight="0" orientation="landscape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R28"/>
  <sheetViews>
    <sheetView view="pageBreakPreview" zoomScaleNormal="100" zoomScaleSheetLayoutView="100" workbookViewId="0">
      <selection activeCell="Z16" sqref="Z16"/>
    </sheetView>
  </sheetViews>
  <sheetFormatPr defaultRowHeight="18"/>
  <cols>
    <col min="1" max="1" width="5.28515625" style="56" customWidth="1"/>
    <col min="2" max="2" width="23.140625" style="56" customWidth="1"/>
    <col min="3" max="3" width="11.42578125" style="56" customWidth="1"/>
    <col min="4" max="4" width="6.140625" style="56" customWidth="1"/>
    <col min="5" max="5" width="5.85546875" style="56" customWidth="1"/>
    <col min="6" max="7" width="6.140625" style="56" customWidth="1"/>
    <col min="8" max="8" width="7.140625" style="56" customWidth="1"/>
    <col min="9" max="13" width="7.7109375" style="56" customWidth="1"/>
    <col min="14" max="14" width="9.5703125" style="56" customWidth="1"/>
    <col min="15" max="15" width="10.28515625" style="56" customWidth="1"/>
    <col min="16" max="16384" width="9.140625" style="56"/>
  </cols>
  <sheetData>
    <row r="1" spans="1:16" s="55" customFormat="1" ht="21.75" customHeight="1">
      <c r="A1" s="236" t="s">
        <v>140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</row>
    <row r="2" spans="1:16" ht="21.75" customHeight="1">
      <c r="A2" s="237" t="s">
        <v>108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</row>
    <row r="3" spans="1:16" ht="15" customHeight="1">
      <c r="A3" s="57"/>
      <c r="B3" s="57"/>
      <c r="C3" s="58"/>
      <c r="D3" s="227" t="s">
        <v>107</v>
      </c>
      <c r="E3" s="226"/>
      <c r="F3" s="226"/>
      <c r="G3" s="226"/>
      <c r="H3" s="226"/>
      <c r="I3" s="226"/>
      <c r="J3" s="226"/>
      <c r="K3" s="226"/>
      <c r="L3" s="226"/>
      <c r="M3" s="226"/>
      <c r="N3" s="238" t="s">
        <v>106</v>
      </c>
      <c r="O3" s="238" t="s">
        <v>105</v>
      </c>
      <c r="P3" s="241" t="s">
        <v>104</v>
      </c>
    </row>
    <row r="4" spans="1:16" ht="15" customHeight="1">
      <c r="A4" s="59"/>
      <c r="B4" s="59"/>
      <c r="C4" s="60"/>
      <c r="D4" s="242" t="s">
        <v>103</v>
      </c>
      <c r="E4" s="243"/>
      <c r="F4" s="243"/>
      <c r="G4" s="243"/>
      <c r="H4" s="243"/>
      <c r="I4" s="243"/>
      <c r="J4" s="243"/>
      <c r="K4" s="243"/>
      <c r="L4" s="243"/>
      <c r="M4" s="243"/>
      <c r="N4" s="239"/>
      <c r="O4" s="239"/>
      <c r="P4" s="241"/>
    </row>
    <row r="5" spans="1:16" ht="17.25" customHeight="1">
      <c r="A5" s="61" t="s">
        <v>102</v>
      </c>
      <c r="B5" s="61" t="s">
        <v>101</v>
      </c>
      <c r="C5" s="62" t="s">
        <v>100</v>
      </c>
      <c r="D5" s="228" t="s">
        <v>99</v>
      </c>
      <c r="E5" s="229"/>
      <c r="F5" s="228" t="s">
        <v>98</v>
      </c>
      <c r="G5" s="229"/>
      <c r="H5" s="227" t="s">
        <v>97</v>
      </c>
      <c r="I5" s="226"/>
      <c r="J5" s="226"/>
      <c r="K5" s="226"/>
      <c r="L5" s="226"/>
      <c r="M5" s="226"/>
      <c r="N5" s="239"/>
      <c r="O5" s="239"/>
      <c r="P5" s="241"/>
    </row>
    <row r="6" spans="1:16" ht="18" customHeight="1">
      <c r="A6" s="61"/>
      <c r="B6" s="61"/>
      <c r="C6" s="62" t="s">
        <v>96</v>
      </c>
      <c r="D6" s="230"/>
      <c r="E6" s="231"/>
      <c r="F6" s="230"/>
      <c r="G6" s="231"/>
      <c r="H6" s="244" t="s">
        <v>25</v>
      </c>
      <c r="I6" s="245"/>
      <c r="J6" s="246"/>
      <c r="K6" s="244" t="s">
        <v>95</v>
      </c>
      <c r="L6" s="245"/>
      <c r="M6" s="246"/>
      <c r="N6" s="239"/>
      <c r="O6" s="239"/>
      <c r="P6" s="241"/>
    </row>
    <row r="7" spans="1:16" ht="16.5" customHeight="1">
      <c r="A7" s="61"/>
      <c r="B7" s="61"/>
      <c r="C7" s="61"/>
      <c r="D7" s="61" t="s">
        <v>25</v>
      </c>
      <c r="E7" s="61" t="s">
        <v>95</v>
      </c>
      <c r="F7" s="61" t="s">
        <v>25</v>
      </c>
      <c r="G7" s="61" t="s">
        <v>95</v>
      </c>
      <c r="H7" s="63" t="s">
        <v>94</v>
      </c>
      <c r="I7" s="63" t="s">
        <v>93</v>
      </c>
      <c r="J7" s="63" t="s">
        <v>92</v>
      </c>
      <c r="K7" s="63" t="s">
        <v>94</v>
      </c>
      <c r="L7" s="63" t="s">
        <v>93</v>
      </c>
      <c r="M7" s="63" t="s">
        <v>92</v>
      </c>
      <c r="N7" s="240"/>
      <c r="O7" s="240"/>
      <c r="P7" s="241"/>
    </row>
    <row r="8" spans="1:16" ht="15.95" customHeight="1">
      <c r="A8" s="64"/>
      <c r="B8" s="64"/>
      <c r="C8" s="64"/>
      <c r="D8" s="64"/>
      <c r="E8" s="64"/>
      <c r="F8" s="64"/>
      <c r="G8" s="64"/>
      <c r="H8" s="65"/>
      <c r="I8" s="65"/>
      <c r="J8" s="65"/>
      <c r="K8" s="65"/>
      <c r="L8" s="65"/>
      <c r="M8" s="65"/>
      <c r="N8" s="66"/>
      <c r="O8" s="66"/>
      <c r="P8" s="65"/>
    </row>
    <row r="9" spans="1:16" ht="15.95" customHeight="1">
      <c r="A9" s="200"/>
      <c r="B9" s="200"/>
      <c r="C9" s="200"/>
      <c r="D9" s="200"/>
      <c r="E9" s="200"/>
      <c r="F9" s="200"/>
      <c r="G9" s="200"/>
      <c r="H9" s="201"/>
      <c r="I9" s="201"/>
      <c r="J9" s="201"/>
      <c r="K9" s="201"/>
      <c r="L9" s="201"/>
      <c r="M9" s="201"/>
      <c r="N9" s="202"/>
      <c r="O9" s="66"/>
      <c r="P9" s="65"/>
    </row>
    <row r="10" spans="1:16" ht="15.95" customHeight="1">
      <c r="A10" s="200"/>
      <c r="B10" s="200"/>
      <c r="C10" s="200"/>
      <c r="D10" s="200"/>
      <c r="E10" s="200"/>
      <c r="F10" s="200"/>
      <c r="G10" s="200"/>
      <c r="H10" s="201"/>
      <c r="I10" s="201"/>
      <c r="J10" s="201"/>
      <c r="K10" s="201"/>
      <c r="L10" s="201"/>
      <c r="M10" s="201"/>
      <c r="N10" s="202"/>
      <c r="O10" s="66"/>
      <c r="P10" s="65"/>
    </row>
    <row r="11" spans="1:16" ht="15.95" customHeight="1">
      <c r="A11" s="200"/>
      <c r="B11" s="200"/>
      <c r="C11" s="200"/>
      <c r="D11" s="200"/>
      <c r="E11" s="200"/>
      <c r="F11" s="200"/>
      <c r="G11" s="200"/>
      <c r="H11" s="201"/>
      <c r="I11" s="201"/>
      <c r="J11" s="201"/>
      <c r="K11" s="201"/>
      <c r="L11" s="201"/>
      <c r="M11" s="201"/>
      <c r="N11" s="202"/>
      <c r="O11" s="66"/>
      <c r="P11" s="65"/>
    </row>
    <row r="12" spans="1:16" ht="15.95" customHeight="1">
      <c r="A12" s="200"/>
      <c r="B12" s="200"/>
      <c r="C12" s="200"/>
      <c r="D12" s="200"/>
      <c r="E12" s="200"/>
      <c r="F12" s="200"/>
      <c r="G12" s="200"/>
      <c r="H12" s="201"/>
      <c r="I12" s="201"/>
      <c r="J12" s="201"/>
      <c r="K12" s="201"/>
      <c r="L12" s="201"/>
      <c r="M12" s="201"/>
      <c r="N12" s="202"/>
      <c r="O12" s="66"/>
      <c r="P12" s="65"/>
    </row>
    <row r="13" spans="1:16" ht="20.100000000000001" customHeight="1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5"/>
      <c r="P13" s="65"/>
    </row>
    <row r="14" spans="1:16" ht="20.100000000000001" customHeight="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8"/>
      <c r="M14" s="68"/>
      <c r="N14" s="67"/>
      <c r="O14" s="65"/>
      <c r="P14" s="65"/>
    </row>
    <row r="15" spans="1:16" ht="20.100000000000001" customHeight="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8"/>
      <c r="M15" s="68"/>
      <c r="N15" s="67"/>
      <c r="O15" s="65"/>
      <c r="P15" s="65"/>
    </row>
    <row r="16" spans="1:16" ht="20.100000000000001" customHeight="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8"/>
      <c r="M16" s="68"/>
      <c r="N16" s="67"/>
      <c r="O16" s="65"/>
      <c r="P16" s="65"/>
    </row>
    <row r="17" spans="1:18" ht="20.100000000000001" customHeight="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8"/>
      <c r="M17" s="68"/>
      <c r="N17" s="67"/>
      <c r="O17" s="65"/>
      <c r="P17" s="65"/>
    </row>
    <row r="18" spans="1:18" ht="20.100000000000001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19" spans="1:18" ht="20.100000000000001" customHeight="1" thickBot="1">
      <c r="A19" s="65"/>
      <c r="B19" s="64" t="s">
        <v>12</v>
      </c>
      <c r="C19" s="64"/>
      <c r="D19" s="65"/>
      <c r="E19" s="65"/>
      <c r="F19" s="65"/>
      <c r="G19" s="65"/>
      <c r="H19" s="65"/>
      <c r="I19" s="65"/>
      <c r="J19" s="65"/>
      <c r="K19" s="65"/>
      <c r="L19" s="69"/>
      <c r="M19" s="70"/>
      <c r="N19" s="71">
        <f>SUM(N8:N18)</f>
        <v>0</v>
      </c>
      <c r="O19" s="72"/>
      <c r="P19" s="69"/>
    </row>
    <row r="20" spans="1:18">
      <c r="A20" s="70"/>
      <c r="B20" s="73"/>
      <c r="C20" s="73"/>
      <c r="D20" s="73"/>
      <c r="E20" s="73"/>
      <c r="F20" s="73"/>
      <c r="G20" s="72"/>
      <c r="H20" s="74" t="s">
        <v>91</v>
      </c>
      <c r="I20" s="75"/>
      <c r="J20" s="75"/>
      <c r="K20" s="75"/>
      <c r="L20" s="76"/>
      <c r="M20" s="74" t="s">
        <v>90</v>
      </c>
      <c r="N20" s="77"/>
      <c r="O20" s="75"/>
      <c r="P20" s="72"/>
    </row>
    <row r="21" spans="1:18">
      <c r="A21" s="78"/>
      <c r="B21" s="79"/>
      <c r="C21" s="79"/>
      <c r="D21" s="79"/>
      <c r="E21" s="79"/>
      <c r="F21" s="79"/>
      <c r="G21" s="80"/>
      <c r="H21" s="81" t="s">
        <v>89</v>
      </c>
      <c r="I21" s="82"/>
      <c r="J21" s="82"/>
      <c r="K21" s="82"/>
      <c r="L21" s="83"/>
      <c r="M21" s="84" t="s">
        <v>88</v>
      </c>
      <c r="N21" s="82"/>
      <c r="O21" s="82"/>
      <c r="P21" s="80"/>
      <c r="R21" s="82"/>
    </row>
    <row r="22" spans="1:18">
      <c r="A22" s="78" t="s">
        <v>87</v>
      </c>
      <c r="B22" s="79"/>
      <c r="C22" s="85">
        <f>+N19</f>
        <v>0</v>
      </c>
      <c r="D22" s="79" t="s">
        <v>86</v>
      </c>
      <c r="E22" s="79"/>
      <c r="F22" s="79"/>
      <c r="G22" s="80"/>
      <c r="H22" s="81" t="s">
        <v>85</v>
      </c>
      <c r="I22" s="82"/>
      <c r="J22" s="82"/>
      <c r="K22" s="82"/>
      <c r="L22" s="83"/>
      <c r="M22" s="81" t="s">
        <v>84</v>
      </c>
      <c r="N22" s="82"/>
      <c r="O22" s="82"/>
      <c r="P22" s="83"/>
    </row>
    <row r="23" spans="1:18">
      <c r="A23" s="78" t="s">
        <v>83</v>
      </c>
      <c r="B23" s="79"/>
      <c r="C23" s="86" t="str">
        <f>BAHTTEXT(C22)</f>
        <v>ศูนย์บาทถ้วน</v>
      </c>
      <c r="D23" s="79"/>
      <c r="E23" s="79"/>
      <c r="F23" s="79"/>
      <c r="G23" s="80"/>
      <c r="H23" s="81" t="s">
        <v>82</v>
      </c>
      <c r="I23" s="82"/>
      <c r="J23" s="82"/>
      <c r="K23" s="82"/>
      <c r="L23" s="83"/>
      <c r="M23" s="81" t="s">
        <v>81</v>
      </c>
      <c r="N23" s="82"/>
      <c r="O23" s="82"/>
      <c r="P23" s="83"/>
    </row>
    <row r="24" spans="1:18">
      <c r="A24" s="70"/>
      <c r="B24" s="226"/>
      <c r="C24" s="226"/>
      <c r="D24" s="226"/>
      <c r="E24" s="87"/>
      <c r="F24" s="87"/>
      <c r="G24" s="87"/>
      <c r="H24" s="227" t="s">
        <v>80</v>
      </c>
      <c r="I24" s="226"/>
      <c r="J24" s="226"/>
      <c r="K24" s="226"/>
      <c r="L24" s="226"/>
      <c r="M24" s="226"/>
      <c r="N24" s="226"/>
      <c r="O24" s="73"/>
      <c r="P24" s="72"/>
    </row>
    <row r="25" spans="1:18">
      <c r="A25" s="78"/>
      <c r="B25" s="234"/>
      <c r="C25" s="234"/>
      <c r="D25" s="234"/>
      <c r="E25" s="88"/>
      <c r="F25" s="88"/>
      <c r="G25" s="88"/>
      <c r="H25" s="235" t="s">
        <v>79</v>
      </c>
      <c r="I25" s="234"/>
      <c r="J25" s="234"/>
      <c r="K25" s="234"/>
      <c r="L25" s="234"/>
      <c r="M25" s="234"/>
      <c r="N25" s="234"/>
      <c r="O25" s="79"/>
      <c r="P25" s="80"/>
    </row>
    <row r="26" spans="1:18">
      <c r="A26" s="78"/>
      <c r="B26" s="234"/>
      <c r="C26" s="234"/>
      <c r="D26" s="234"/>
      <c r="E26" s="88"/>
      <c r="F26" s="88"/>
      <c r="G26" s="88"/>
      <c r="H26" s="235" t="s">
        <v>111</v>
      </c>
      <c r="I26" s="234"/>
      <c r="J26" s="234"/>
      <c r="K26" s="234"/>
      <c r="L26" s="234"/>
      <c r="M26" s="234"/>
      <c r="N26" s="234"/>
      <c r="O26" s="79"/>
      <c r="P26" s="80"/>
    </row>
    <row r="27" spans="1:18">
      <c r="A27" s="235"/>
      <c r="B27" s="234"/>
      <c r="C27" s="234"/>
      <c r="D27" s="234"/>
      <c r="E27" s="234"/>
      <c r="F27" s="88"/>
      <c r="G27" s="88"/>
      <c r="H27" s="235" t="s">
        <v>134</v>
      </c>
      <c r="I27" s="234"/>
      <c r="J27" s="234"/>
      <c r="K27" s="234"/>
      <c r="L27" s="234"/>
      <c r="M27" s="234"/>
      <c r="N27" s="234"/>
      <c r="O27" s="79"/>
      <c r="P27" s="80"/>
    </row>
    <row r="28" spans="1:18" ht="15.75" customHeight="1">
      <c r="A28" s="89"/>
      <c r="B28" s="232"/>
      <c r="C28" s="232"/>
      <c r="D28" s="232"/>
      <c r="E28" s="90"/>
      <c r="F28" s="90"/>
      <c r="G28" s="90"/>
      <c r="H28" s="233" t="s">
        <v>78</v>
      </c>
      <c r="I28" s="232"/>
      <c r="J28" s="232"/>
      <c r="K28" s="232"/>
      <c r="L28" s="232"/>
      <c r="M28" s="232"/>
      <c r="N28" s="232"/>
      <c r="O28" s="91"/>
      <c r="P28" s="92"/>
    </row>
  </sheetData>
  <mergeCells count="22">
    <mergeCell ref="A1:P1"/>
    <mergeCell ref="A2:P2"/>
    <mergeCell ref="O3:O7"/>
    <mergeCell ref="P3:P7"/>
    <mergeCell ref="D3:M3"/>
    <mergeCell ref="N3:N7"/>
    <mergeCell ref="D4:M4"/>
    <mergeCell ref="H5:M5"/>
    <mergeCell ref="H6:J6"/>
    <mergeCell ref="K6:M6"/>
    <mergeCell ref="B24:D24"/>
    <mergeCell ref="H24:N24"/>
    <mergeCell ref="D5:E6"/>
    <mergeCell ref="F5:G6"/>
    <mergeCell ref="B28:D28"/>
    <mergeCell ref="H28:N28"/>
    <mergeCell ref="B25:D25"/>
    <mergeCell ref="H25:N25"/>
    <mergeCell ref="B26:D26"/>
    <mergeCell ref="H26:N26"/>
    <mergeCell ref="A27:E27"/>
    <mergeCell ref="H27:N27"/>
  </mergeCells>
  <printOptions horizontalCentered="1" verticalCentered="1"/>
  <pageMargins left="0.43307086614173229" right="0.23622047244094491" top="0.15748031496062992" bottom="0.15748031496062992" header="0.15748031496062992" footer="0.15748031496062992"/>
  <pageSetup paperSize="9" orientation="landscape" r:id="rId1"/>
  <headerFooter alignWithMargins="0">
    <oddFooter>&amp;Rแบบ คส.1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O35"/>
  <sheetViews>
    <sheetView zoomScale="115" zoomScaleNormal="115" workbookViewId="0">
      <selection sqref="A1:AO1"/>
    </sheetView>
  </sheetViews>
  <sheetFormatPr defaultColWidth="9.140625" defaultRowHeight="15"/>
  <cols>
    <col min="1" max="1" width="4.5703125" style="1" customWidth="1"/>
    <col min="2" max="2" width="1.7109375" style="1" customWidth="1"/>
    <col min="3" max="3" width="10.140625" style="1" customWidth="1"/>
    <col min="4" max="5" width="3.140625" style="1" customWidth="1"/>
    <col min="6" max="6" width="1.85546875" style="1" customWidth="1"/>
    <col min="7" max="7" width="7.7109375" style="1" customWidth="1"/>
    <col min="8" max="8" width="2.7109375" style="1" customWidth="1"/>
    <col min="9" max="9" width="3.28515625" style="1" customWidth="1"/>
    <col min="10" max="10" width="2.28515625" style="1" customWidth="1"/>
    <col min="11" max="11" width="7.7109375" style="1" customWidth="1"/>
    <col min="12" max="13" width="2.7109375" style="1" customWidth="1"/>
    <col min="14" max="14" width="0.5703125" style="1" customWidth="1"/>
    <col min="15" max="15" width="4.5703125" style="1" customWidth="1"/>
    <col min="16" max="16" width="2.28515625" style="1" customWidth="1"/>
    <col min="17" max="17" width="9.28515625" style="1" customWidth="1"/>
    <col min="18" max="18" width="3.140625" style="1" customWidth="1"/>
    <col min="19" max="20" width="2.7109375" style="1" customWidth="1"/>
    <col min="21" max="21" width="9.42578125" style="1" customWidth="1"/>
    <col min="22" max="24" width="2.7109375" style="1" customWidth="1"/>
    <col min="25" max="25" width="7.7109375" style="1" customWidth="1"/>
    <col min="26" max="27" width="2.7109375" style="1" customWidth="1"/>
    <col min="28" max="28" width="0.85546875" style="1" customWidth="1"/>
    <col min="29" max="29" width="4.7109375" style="1" customWidth="1"/>
    <col min="30" max="30" width="2.5703125" style="1" customWidth="1"/>
    <col min="31" max="31" width="10.28515625" style="1" customWidth="1"/>
    <col min="32" max="32" width="3.42578125" style="1" bestFit="1" customWidth="1"/>
    <col min="33" max="33" width="2.28515625" style="1" customWidth="1"/>
    <col min="34" max="34" width="1.85546875" style="1" customWidth="1"/>
    <col min="35" max="35" width="8" style="1" customWidth="1"/>
    <col min="36" max="36" width="3" style="1" customWidth="1"/>
    <col min="37" max="37" width="2.85546875" style="1" customWidth="1"/>
    <col min="38" max="38" width="1.85546875" style="1" customWidth="1"/>
    <col min="39" max="39" width="8" style="1" customWidth="1"/>
    <col min="40" max="40" width="3" style="1" customWidth="1"/>
    <col min="41" max="41" width="2.85546875" style="1" customWidth="1"/>
    <col min="42" max="16384" width="9.140625" style="1"/>
  </cols>
  <sheetData>
    <row r="1" spans="1:41" ht="24">
      <c r="A1" s="224" t="s">
        <v>139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</row>
    <row r="2" spans="1:41" ht="21.75">
      <c r="A2" s="225" t="s">
        <v>124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</row>
    <row r="3" spans="1:41" ht="21.75">
      <c r="A3" s="225" t="s">
        <v>125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</row>
    <row r="4" spans="1:41" ht="21.75">
      <c r="A4" s="225" t="s">
        <v>132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  <c r="AK4" s="225"/>
      <c r="AL4" s="225"/>
      <c r="AM4" s="225"/>
      <c r="AN4" s="225"/>
      <c r="AO4" s="225"/>
    </row>
    <row r="5" spans="1:41" ht="6" customHeight="1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1:41" ht="24">
      <c r="A6" s="220" t="s">
        <v>68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2"/>
      <c r="O6" s="220" t="s">
        <v>69</v>
      </c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2"/>
      <c r="AC6" s="223" t="s">
        <v>131</v>
      </c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</row>
    <row r="7" spans="1:41" ht="24">
      <c r="A7" s="220" t="s">
        <v>126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2"/>
      <c r="O7" s="220" t="s">
        <v>127</v>
      </c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2"/>
      <c r="AC7" s="223" t="s">
        <v>128</v>
      </c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</row>
    <row r="8" spans="1:41" ht="24">
      <c r="A8" s="220" t="s">
        <v>50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2"/>
      <c r="O8" s="220" t="s">
        <v>52</v>
      </c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2"/>
      <c r="AC8" s="223" t="s">
        <v>53</v>
      </c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</row>
    <row r="9" spans="1:41" ht="28.5" customHeight="1">
      <c r="A9" s="214" t="s">
        <v>4</v>
      </c>
      <c r="B9" s="4"/>
      <c r="C9" s="212" t="s">
        <v>5</v>
      </c>
      <c r="D9" s="217" t="s">
        <v>6</v>
      </c>
      <c r="E9" s="218"/>
      <c r="F9" s="5"/>
      <c r="G9" s="212" t="s">
        <v>5</v>
      </c>
      <c r="H9" s="217" t="s">
        <v>6</v>
      </c>
      <c r="I9" s="218"/>
      <c r="J9" s="5"/>
      <c r="K9" s="212" t="s">
        <v>7</v>
      </c>
      <c r="L9" s="217" t="s">
        <v>6</v>
      </c>
      <c r="M9" s="218"/>
      <c r="O9" s="219" t="str">
        <f>A9</f>
        <v>สัปดาห์ที่</v>
      </c>
      <c r="P9" s="4"/>
      <c r="Q9" s="212" t="str">
        <f>C9</f>
        <v>วันที่สอน</v>
      </c>
      <c r="R9" s="211" t="str">
        <f>D9</f>
        <v>จำนวนชั่วโมงสอน</v>
      </c>
      <c r="S9" s="211"/>
      <c r="T9" s="5"/>
      <c r="U9" s="216" t="str">
        <f>Q9</f>
        <v>วันที่สอน</v>
      </c>
      <c r="V9" s="211" t="str">
        <f>R9</f>
        <v>จำนวนชั่วโมงสอน</v>
      </c>
      <c r="W9" s="211"/>
      <c r="X9" s="5"/>
      <c r="Y9" s="212" t="str">
        <f>K9</f>
        <v>วันที่สอนชดเชย</v>
      </c>
      <c r="Z9" s="211" t="str">
        <f>V9</f>
        <v>จำนวนชั่วโมงสอน</v>
      </c>
      <c r="AA9" s="211"/>
      <c r="AC9" s="214" t="str">
        <f>A9</f>
        <v>สัปดาห์ที่</v>
      </c>
      <c r="AD9" s="4"/>
      <c r="AE9" s="212" t="str">
        <f>C9</f>
        <v>วันที่สอน</v>
      </c>
      <c r="AF9" s="211" t="str">
        <f>D9</f>
        <v>จำนวนชั่วโมงสอน</v>
      </c>
      <c r="AG9" s="211"/>
      <c r="AH9" s="5"/>
      <c r="AI9" s="216" t="str">
        <f>U9</f>
        <v>วันที่สอน</v>
      </c>
      <c r="AJ9" s="211" t="str">
        <f>L9</f>
        <v>จำนวนชั่วโมงสอน</v>
      </c>
      <c r="AK9" s="211"/>
      <c r="AL9" s="5"/>
      <c r="AM9" s="216" t="str">
        <f>Y9</f>
        <v>วันที่สอนชดเชย</v>
      </c>
      <c r="AN9" s="211">
        <f>P9</f>
        <v>0</v>
      </c>
      <c r="AO9" s="211"/>
    </row>
    <row r="10" spans="1:41">
      <c r="A10" s="215"/>
      <c r="B10" s="6"/>
      <c r="C10" s="213"/>
      <c r="D10" s="54" t="s">
        <v>8</v>
      </c>
      <c r="E10" s="54" t="s">
        <v>9</v>
      </c>
      <c r="F10" s="7"/>
      <c r="G10" s="213"/>
      <c r="H10" s="54" t="s">
        <v>8</v>
      </c>
      <c r="I10" s="54" t="s">
        <v>9</v>
      </c>
      <c r="J10" s="7"/>
      <c r="K10" s="213"/>
      <c r="L10" s="54" t="s">
        <v>8</v>
      </c>
      <c r="M10" s="54" t="s">
        <v>9</v>
      </c>
      <c r="O10" s="219"/>
      <c r="P10" s="6"/>
      <c r="Q10" s="213"/>
      <c r="R10" s="54" t="str">
        <f>D10</f>
        <v>ท</v>
      </c>
      <c r="S10" s="54" t="str">
        <f>E10</f>
        <v>ป</v>
      </c>
      <c r="T10" s="7"/>
      <c r="U10" s="216"/>
      <c r="V10" s="54" t="str">
        <f>R10</f>
        <v>ท</v>
      </c>
      <c r="W10" s="54" t="str">
        <f>S10</f>
        <v>ป</v>
      </c>
      <c r="X10" s="7"/>
      <c r="Y10" s="213"/>
      <c r="Z10" s="54" t="str">
        <f>V10</f>
        <v>ท</v>
      </c>
      <c r="AA10" s="54" t="str">
        <f>W10</f>
        <v>ป</v>
      </c>
      <c r="AC10" s="215"/>
      <c r="AD10" s="6"/>
      <c r="AE10" s="213"/>
      <c r="AF10" s="54" t="str">
        <f>D10</f>
        <v>ท</v>
      </c>
      <c r="AG10" s="54" t="str">
        <f>E10</f>
        <v>ป</v>
      </c>
      <c r="AH10" s="7"/>
      <c r="AI10" s="216"/>
      <c r="AJ10" s="54" t="str">
        <f>AF10</f>
        <v>ท</v>
      </c>
      <c r="AK10" s="54" t="str">
        <f>AG10</f>
        <v>ป</v>
      </c>
      <c r="AL10" s="7"/>
      <c r="AM10" s="216"/>
      <c r="AN10" s="54" t="str">
        <f>AJ10</f>
        <v>ท</v>
      </c>
      <c r="AO10" s="54" t="str">
        <f>AK10</f>
        <v>ป</v>
      </c>
    </row>
    <row r="11" spans="1:41" ht="21.75">
      <c r="A11" s="8">
        <v>1</v>
      </c>
      <c r="B11" s="93" t="s">
        <v>51</v>
      </c>
      <c r="C11" s="94">
        <v>45467</v>
      </c>
      <c r="D11" s="95">
        <v>3</v>
      </c>
      <c r="E11" s="95"/>
      <c r="F11" s="93"/>
      <c r="G11" s="94"/>
      <c r="H11" s="95"/>
      <c r="I11" s="95"/>
      <c r="J11" s="96"/>
      <c r="K11" s="97"/>
      <c r="L11" s="95"/>
      <c r="M11" s="95"/>
      <c r="N11" s="98"/>
      <c r="O11" s="95">
        <v>1</v>
      </c>
      <c r="P11" s="93" t="s">
        <v>38</v>
      </c>
      <c r="Q11" s="94">
        <v>45471</v>
      </c>
      <c r="R11" s="95">
        <v>3</v>
      </c>
      <c r="S11" s="95"/>
      <c r="T11" s="96"/>
      <c r="U11" s="99"/>
      <c r="V11" s="95"/>
      <c r="W11" s="95"/>
      <c r="X11" s="96"/>
      <c r="Y11" s="97"/>
      <c r="Z11" s="95"/>
      <c r="AA11" s="95"/>
      <c r="AB11" s="98"/>
      <c r="AC11" s="95">
        <v>1</v>
      </c>
      <c r="AD11" s="93" t="s">
        <v>27</v>
      </c>
      <c r="AE11" s="94">
        <v>45470</v>
      </c>
      <c r="AF11" s="95">
        <v>3</v>
      </c>
      <c r="AG11" s="95"/>
      <c r="AH11" s="96"/>
      <c r="AI11" s="94"/>
      <c r="AJ11" s="95"/>
      <c r="AK11" s="95"/>
      <c r="AL11" s="96"/>
      <c r="AM11" s="94"/>
      <c r="AN11" s="95"/>
      <c r="AO11" s="95"/>
    </row>
    <row r="12" spans="1:41" ht="21.75">
      <c r="A12" s="8">
        <v>2</v>
      </c>
      <c r="B12" s="93" t="str">
        <f>B11</f>
        <v>จ.</v>
      </c>
      <c r="C12" s="94">
        <f>C11+7</f>
        <v>45474</v>
      </c>
      <c r="D12" s="95">
        <v>3</v>
      </c>
      <c r="E12" s="95"/>
      <c r="F12" s="93"/>
      <c r="G12" s="94"/>
      <c r="H12" s="95"/>
      <c r="I12" s="95"/>
      <c r="J12" s="96"/>
      <c r="K12" s="97"/>
      <c r="L12" s="95"/>
      <c r="M12" s="95"/>
      <c r="N12" s="98"/>
      <c r="O12" s="95">
        <v>2</v>
      </c>
      <c r="P12" s="93" t="str">
        <f>P11</f>
        <v>ศ</v>
      </c>
      <c r="Q12" s="94">
        <f>Q11+7</f>
        <v>45478</v>
      </c>
      <c r="R12" s="95">
        <v>3</v>
      </c>
      <c r="S12" s="95"/>
      <c r="T12" s="96"/>
      <c r="U12" s="99"/>
      <c r="V12" s="95"/>
      <c r="W12" s="95"/>
      <c r="X12" s="96"/>
      <c r="Y12" s="97"/>
      <c r="Z12" s="95"/>
      <c r="AA12" s="95"/>
      <c r="AB12" s="98"/>
      <c r="AC12" s="95">
        <v>2</v>
      </c>
      <c r="AD12" s="93" t="str">
        <f>AD11</f>
        <v>พฤ</v>
      </c>
      <c r="AE12" s="94">
        <f>AE11+7</f>
        <v>45477</v>
      </c>
      <c r="AF12" s="95">
        <v>3</v>
      </c>
      <c r="AG12" s="95"/>
      <c r="AH12" s="96"/>
      <c r="AI12" s="99"/>
      <c r="AJ12" s="95"/>
      <c r="AK12" s="95"/>
      <c r="AL12" s="96"/>
      <c r="AM12" s="99"/>
      <c r="AN12" s="95"/>
      <c r="AO12" s="95"/>
    </row>
    <row r="13" spans="1:41" ht="21.75">
      <c r="A13" s="8">
        <v>3</v>
      </c>
      <c r="B13" s="93" t="str">
        <f t="shared" ref="B13:B27" si="0">B12</f>
        <v>จ.</v>
      </c>
      <c r="C13" s="94">
        <f t="shared" ref="C13:C21" si="1">C12+7</f>
        <v>45481</v>
      </c>
      <c r="D13" s="95">
        <v>3</v>
      </c>
      <c r="E13" s="95"/>
      <c r="F13" s="93"/>
      <c r="G13" s="94"/>
      <c r="H13" s="95"/>
      <c r="I13" s="95"/>
      <c r="J13" s="96"/>
      <c r="K13" s="97"/>
      <c r="L13" s="95"/>
      <c r="M13" s="95"/>
      <c r="N13" s="98"/>
      <c r="O13" s="95">
        <v>3</v>
      </c>
      <c r="P13" s="93" t="str">
        <f t="shared" ref="P13:P27" si="2">P12</f>
        <v>ศ</v>
      </c>
      <c r="Q13" s="94">
        <f t="shared" ref="Q13:Q26" si="3">C13+3</f>
        <v>45484</v>
      </c>
      <c r="R13" s="95">
        <v>3</v>
      </c>
      <c r="S13" s="95"/>
      <c r="T13" s="96"/>
      <c r="U13" s="99"/>
      <c r="V13" s="95"/>
      <c r="W13" s="95"/>
      <c r="X13" s="96"/>
      <c r="Y13" s="97"/>
      <c r="Z13" s="95"/>
      <c r="AA13" s="95"/>
      <c r="AB13" s="98"/>
      <c r="AC13" s="95">
        <v>3</v>
      </c>
      <c r="AD13" s="93" t="str">
        <f t="shared" ref="AD13:AD27" si="4">AD12</f>
        <v>พฤ</v>
      </c>
      <c r="AE13" s="94">
        <f t="shared" ref="AE13:AE21" si="5">AE12+7</f>
        <v>45484</v>
      </c>
      <c r="AF13" s="95">
        <v>3</v>
      </c>
      <c r="AG13" s="95"/>
      <c r="AH13" s="96"/>
      <c r="AI13" s="94"/>
      <c r="AJ13" s="95"/>
      <c r="AK13" s="95"/>
      <c r="AL13" s="96"/>
      <c r="AM13" s="94"/>
      <c r="AN13" s="95"/>
      <c r="AO13" s="95"/>
    </row>
    <row r="14" spans="1:41" ht="21.75">
      <c r="A14" s="8">
        <v>4</v>
      </c>
      <c r="B14" s="93" t="str">
        <f t="shared" si="0"/>
        <v>จ.</v>
      </c>
      <c r="C14" s="94">
        <f t="shared" si="1"/>
        <v>45488</v>
      </c>
      <c r="D14" s="95">
        <v>3</v>
      </c>
      <c r="E14" s="95"/>
      <c r="F14" s="93"/>
      <c r="G14" s="94"/>
      <c r="H14" s="95"/>
      <c r="I14" s="95"/>
      <c r="J14" s="96"/>
      <c r="K14" s="100"/>
      <c r="L14" s="95"/>
      <c r="M14" s="95"/>
      <c r="N14" s="96"/>
      <c r="O14" s="95">
        <v>4</v>
      </c>
      <c r="P14" s="93" t="str">
        <f t="shared" si="2"/>
        <v>ศ</v>
      </c>
      <c r="Q14" s="94">
        <f t="shared" si="3"/>
        <v>45491</v>
      </c>
      <c r="R14" s="95">
        <v>3</v>
      </c>
      <c r="S14" s="95"/>
      <c r="T14" s="96"/>
      <c r="U14" s="99"/>
      <c r="V14" s="95"/>
      <c r="W14" s="95"/>
      <c r="X14" s="96"/>
      <c r="Y14" s="97"/>
      <c r="Z14" s="95"/>
      <c r="AA14" s="95"/>
      <c r="AB14" s="98"/>
      <c r="AC14" s="95">
        <v>4</v>
      </c>
      <c r="AD14" s="93" t="str">
        <f t="shared" si="4"/>
        <v>พฤ</v>
      </c>
      <c r="AE14" s="94">
        <f t="shared" si="5"/>
        <v>45491</v>
      </c>
      <c r="AF14" s="95">
        <v>3</v>
      </c>
      <c r="AG14" s="95"/>
      <c r="AH14" s="96"/>
      <c r="AI14" s="94"/>
      <c r="AJ14" s="95"/>
      <c r="AK14" s="95"/>
      <c r="AL14" s="96"/>
      <c r="AM14" s="94"/>
      <c r="AN14" s="95"/>
      <c r="AO14" s="95"/>
    </row>
    <row r="15" spans="1:41" ht="21.75">
      <c r="A15" s="8">
        <v>5</v>
      </c>
      <c r="B15" s="93" t="str">
        <f t="shared" si="0"/>
        <v>จ.</v>
      </c>
      <c r="C15" s="94">
        <f t="shared" si="1"/>
        <v>45495</v>
      </c>
      <c r="D15" s="95">
        <v>0</v>
      </c>
      <c r="E15" s="95"/>
      <c r="F15" s="93"/>
      <c r="G15" s="94"/>
      <c r="H15" s="95"/>
      <c r="I15" s="95"/>
      <c r="J15" s="96"/>
      <c r="K15" s="97"/>
      <c r="L15" s="95"/>
      <c r="M15" s="95"/>
      <c r="N15" s="98"/>
      <c r="O15" s="95">
        <v>5</v>
      </c>
      <c r="P15" s="93" t="str">
        <f t="shared" si="2"/>
        <v>ศ</v>
      </c>
      <c r="Q15" s="94">
        <f t="shared" si="3"/>
        <v>45498</v>
      </c>
      <c r="R15" s="95">
        <v>3</v>
      </c>
      <c r="S15" s="95"/>
      <c r="T15" s="96"/>
      <c r="U15" s="99"/>
      <c r="V15" s="95"/>
      <c r="W15" s="95"/>
      <c r="X15" s="96"/>
      <c r="Y15" s="97"/>
      <c r="Z15" s="95"/>
      <c r="AA15" s="95"/>
      <c r="AB15" s="98"/>
      <c r="AC15" s="95">
        <v>5</v>
      </c>
      <c r="AD15" s="93" t="str">
        <f t="shared" si="4"/>
        <v>พฤ</v>
      </c>
      <c r="AE15" s="94">
        <f t="shared" si="5"/>
        <v>45498</v>
      </c>
      <c r="AF15" s="95">
        <v>3</v>
      </c>
      <c r="AG15" s="95"/>
      <c r="AH15" s="96"/>
      <c r="AI15" s="97"/>
      <c r="AJ15" s="95"/>
      <c r="AK15" s="95"/>
      <c r="AL15" s="96"/>
      <c r="AM15" s="97"/>
      <c r="AN15" s="95"/>
      <c r="AO15" s="95"/>
    </row>
    <row r="16" spans="1:41" ht="21.75">
      <c r="A16" s="8">
        <v>6</v>
      </c>
      <c r="B16" s="93" t="str">
        <f t="shared" si="0"/>
        <v>จ.</v>
      </c>
      <c r="C16" s="94">
        <f t="shared" si="1"/>
        <v>45502</v>
      </c>
      <c r="D16" s="95">
        <v>0</v>
      </c>
      <c r="E16" s="95"/>
      <c r="F16" s="93"/>
      <c r="G16" s="94"/>
      <c r="H16" s="95"/>
      <c r="I16" s="95"/>
      <c r="J16" s="96"/>
      <c r="K16" s="97"/>
      <c r="L16" s="95"/>
      <c r="M16" s="95"/>
      <c r="N16" s="98"/>
      <c r="O16" s="95">
        <v>6</v>
      </c>
      <c r="P16" s="93" t="str">
        <f t="shared" si="2"/>
        <v>ศ</v>
      </c>
      <c r="Q16" s="94">
        <f t="shared" si="3"/>
        <v>45505</v>
      </c>
      <c r="R16" s="95">
        <v>3</v>
      </c>
      <c r="S16" s="95"/>
      <c r="T16" s="96"/>
      <c r="U16" s="99"/>
      <c r="V16" s="95"/>
      <c r="W16" s="95"/>
      <c r="X16" s="96"/>
      <c r="Y16" s="97"/>
      <c r="Z16" s="95"/>
      <c r="AA16" s="95"/>
      <c r="AB16" s="98"/>
      <c r="AC16" s="95">
        <v>6</v>
      </c>
      <c r="AD16" s="93" t="str">
        <f t="shared" si="4"/>
        <v>พฤ</v>
      </c>
      <c r="AE16" s="94">
        <f t="shared" si="5"/>
        <v>45505</v>
      </c>
      <c r="AF16" s="95">
        <v>3</v>
      </c>
      <c r="AG16" s="95"/>
      <c r="AH16" s="96"/>
      <c r="AI16" s="97"/>
      <c r="AJ16" s="95"/>
      <c r="AK16" s="95"/>
      <c r="AL16" s="96"/>
      <c r="AM16" s="97"/>
      <c r="AN16" s="95"/>
      <c r="AO16" s="95"/>
    </row>
    <row r="17" spans="1:41" ht="21.75">
      <c r="A17" s="8">
        <v>7</v>
      </c>
      <c r="B17" s="93" t="str">
        <f t="shared" si="0"/>
        <v>จ.</v>
      </c>
      <c r="C17" s="94">
        <f t="shared" si="1"/>
        <v>45509</v>
      </c>
      <c r="D17" s="95">
        <v>3</v>
      </c>
      <c r="E17" s="95"/>
      <c r="F17" s="93"/>
      <c r="G17" s="94"/>
      <c r="H17" s="95"/>
      <c r="I17" s="95"/>
      <c r="J17" s="96"/>
      <c r="K17" s="97"/>
      <c r="L17" s="95"/>
      <c r="M17" s="95"/>
      <c r="N17" s="98"/>
      <c r="O17" s="95">
        <v>7</v>
      </c>
      <c r="P17" s="93" t="str">
        <f t="shared" si="2"/>
        <v>ศ</v>
      </c>
      <c r="Q17" s="94">
        <f t="shared" si="3"/>
        <v>45512</v>
      </c>
      <c r="R17" s="95">
        <v>3</v>
      </c>
      <c r="S17" s="95"/>
      <c r="T17" s="96"/>
      <c r="U17" s="99"/>
      <c r="V17" s="95"/>
      <c r="W17" s="95"/>
      <c r="X17" s="96"/>
      <c r="Y17" s="97"/>
      <c r="Z17" s="95"/>
      <c r="AA17" s="95"/>
      <c r="AB17" s="98"/>
      <c r="AC17" s="95">
        <v>7</v>
      </c>
      <c r="AD17" s="93" t="str">
        <f t="shared" si="4"/>
        <v>พฤ</v>
      </c>
      <c r="AE17" s="94">
        <f t="shared" si="5"/>
        <v>45512</v>
      </c>
      <c r="AF17" s="95">
        <v>3</v>
      </c>
      <c r="AG17" s="95"/>
      <c r="AH17" s="96"/>
      <c r="AI17" s="97"/>
      <c r="AJ17" s="95"/>
      <c r="AK17" s="95"/>
      <c r="AL17" s="96"/>
      <c r="AM17" s="97"/>
      <c r="AN17" s="95"/>
      <c r="AO17" s="95"/>
    </row>
    <row r="18" spans="1:41" ht="21.75">
      <c r="A18" s="8">
        <v>8</v>
      </c>
      <c r="B18" s="93" t="str">
        <f t="shared" si="0"/>
        <v>จ.</v>
      </c>
      <c r="C18" s="94">
        <f t="shared" si="1"/>
        <v>45516</v>
      </c>
      <c r="D18" s="95">
        <v>0</v>
      </c>
      <c r="E18" s="95"/>
      <c r="F18" s="93"/>
      <c r="G18" s="94"/>
      <c r="H18" s="95"/>
      <c r="I18" s="95"/>
      <c r="J18" s="96"/>
      <c r="K18" s="101"/>
      <c r="L18" s="95"/>
      <c r="M18" s="95"/>
      <c r="N18" s="98"/>
      <c r="O18" s="95">
        <v>8</v>
      </c>
      <c r="P18" s="93" t="str">
        <f t="shared" si="2"/>
        <v>ศ</v>
      </c>
      <c r="Q18" s="94">
        <f t="shared" si="3"/>
        <v>45519</v>
      </c>
      <c r="R18" s="95">
        <v>3</v>
      </c>
      <c r="S18" s="95"/>
      <c r="T18" s="96"/>
      <c r="U18" s="99"/>
      <c r="V18" s="95"/>
      <c r="W18" s="95"/>
      <c r="X18" s="96"/>
      <c r="Z18" s="95"/>
      <c r="AA18" s="95"/>
      <c r="AB18" s="98"/>
      <c r="AC18" s="95">
        <v>8</v>
      </c>
      <c r="AD18" s="93" t="str">
        <f t="shared" si="4"/>
        <v>พฤ</v>
      </c>
      <c r="AE18" s="94">
        <f t="shared" si="5"/>
        <v>45519</v>
      </c>
      <c r="AF18" s="95">
        <v>0</v>
      </c>
      <c r="AG18" s="95"/>
      <c r="AH18" s="96"/>
      <c r="AJ18" s="95"/>
      <c r="AK18" s="95"/>
      <c r="AL18" s="96"/>
      <c r="AN18" s="95"/>
      <c r="AO18" s="95"/>
    </row>
    <row r="19" spans="1:41" ht="21.75">
      <c r="A19" s="102">
        <v>9</v>
      </c>
      <c r="B19" s="103" t="str">
        <f t="shared" si="0"/>
        <v>จ.</v>
      </c>
      <c r="C19" s="104">
        <f t="shared" si="1"/>
        <v>45523</v>
      </c>
      <c r="D19" s="105">
        <v>0</v>
      </c>
      <c r="E19" s="105"/>
      <c r="F19" s="106"/>
      <c r="G19" s="107"/>
      <c r="H19" s="105"/>
      <c r="I19" s="105"/>
      <c r="J19" s="108"/>
      <c r="K19" s="109" t="s">
        <v>11</v>
      </c>
      <c r="L19" s="105"/>
      <c r="M19" s="105"/>
      <c r="N19" s="110"/>
      <c r="O19" s="105">
        <v>9</v>
      </c>
      <c r="P19" s="103" t="str">
        <f t="shared" si="2"/>
        <v>ศ</v>
      </c>
      <c r="Q19" s="104">
        <f t="shared" si="3"/>
        <v>45526</v>
      </c>
      <c r="R19" s="105">
        <v>0</v>
      </c>
      <c r="S19" s="105"/>
      <c r="T19" s="108"/>
      <c r="U19" s="111"/>
      <c r="V19" s="105"/>
      <c r="W19" s="105"/>
      <c r="X19" s="108"/>
      <c r="Y19" s="109" t="s">
        <v>11</v>
      </c>
      <c r="Z19" s="105"/>
      <c r="AA19" s="105"/>
      <c r="AB19" s="110"/>
      <c r="AC19" s="105">
        <v>9</v>
      </c>
      <c r="AD19" s="103" t="str">
        <f t="shared" si="4"/>
        <v>พฤ</v>
      </c>
      <c r="AE19" s="104">
        <f t="shared" si="5"/>
        <v>45526</v>
      </c>
      <c r="AF19" s="105">
        <v>0</v>
      </c>
      <c r="AG19" s="105"/>
      <c r="AH19" s="112"/>
      <c r="AI19" s="113"/>
      <c r="AJ19" s="105"/>
      <c r="AK19" s="105"/>
      <c r="AL19" s="112"/>
      <c r="AM19" s="113" t="s">
        <v>11</v>
      </c>
      <c r="AN19" s="105"/>
      <c r="AO19" s="105"/>
    </row>
    <row r="20" spans="1:41" ht="21.75">
      <c r="A20" s="8">
        <v>10</v>
      </c>
      <c r="B20" s="93" t="str">
        <f t="shared" si="0"/>
        <v>จ.</v>
      </c>
      <c r="C20" s="94">
        <f t="shared" si="1"/>
        <v>45530</v>
      </c>
      <c r="D20" s="95">
        <v>3</v>
      </c>
      <c r="E20" s="95"/>
      <c r="F20" s="93"/>
      <c r="G20" s="94"/>
      <c r="H20" s="114"/>
      <c r="I20" s="95"/>
      <c r="J20" s="115"/>
      <c r="K20" s="116"/>
      <c r="L20" s="114"/>
      <c r="M20" s="114"/>
      <c r="N20" s="98"/>
      <c r="O20" s="95">
        <v>10</v>
      </c>
      <c r="P20" s="93" t="str">
        <f t="shared" si="2"/>
        <v>ศ</v>
      </c>
      <c r="Q20" s="94">
        <f t="shared" si="3"/>
        <v>45533</v>
      </c>
      <c r="R20" s="95">
        <v>3</v>
      </c>
      <c r="S20" s="95"/>
      <c r="T20" s="96"/>
      <c r="U20" s="99"/>
      <c r="V20" s="95"/>
      <c r="W20" s="95"/>
      <c r="X20" s="96"/>
      <c r="Y20" s="117"/>
      <c r="Z20" s="95"/>
      <c r="AA20" s="95"/>
      <c r="AB20" s="98"/>
      <c r="AC20" s="95">
        <v>10</v>
      </c>
      <c r="AD20" s="93" t="str">
        <f t="shared" si="4"/>
        <v>พฤ</v>
      </c>
      <c r="AE20" s="94">
        <f t="shared" si="5"/>
        <v>45533</v>
      </c>
      <c r="AF20" s="95">
        <v>3</v>
      </c>
      <c r="AG20" s="95"/>
      <c r="AH20" s="96"/>
      <c r="AI20" s="118"/>
      <c r="AJ20" s="95"/>
      <c r="AK20" s="95"/>
      <c r="AL20" s="96"/>
      <c r="AM20" s="118"/>
      <c r="AN20" s="95"/>
      <c r="AO20" s="95"/>
    </row>
    <row r="21" spans="1:41" ht="21.75">
      <c r="A21" s="8">
        <v>11</v>
      </c>
      <c r="B21" s="93" t="str">
        <f t="shared" si="0"/>
        <v>จ.</v>
      </c>
      <c r="C21" s="94">
        <f t="shared" si="1"/>
        <v>45537</v>
      </c>
      <c r="D21" s="95">
        <v>3</v>
      </c>
      <c r="E21" s="95"/>
      <c r="F21" s="93"/>
      <c r="G21" s="94"/>
      <c r="H21" s="95"/>
      <c r="I21" s="95"/>
      <c r="J21" s="96"/>
      <c r="K21" s="101"/>
      <c r="L21" s="95"/>
      <c r="M21" s="95"/>
      <c r="N21" s="98"/>
      <c r="O21" s="95">
        <v>11</v>
      </c>
      <c r="P21" s="93" t="str">
        <f t="shared" si="2"/>
        <v>ศ</v>
      </c>
      <c r="Q21" s="94">
        <f t="shared" si="3"/>
        <v>45540</v>
      </c>
      <c r="R21" s="95">
        <v>3</v>
      </c>
      <c r="S21" s="95"/>
      <c r="T21" s="96"/>
      <c r="U21" s="99"/>
      <c r="V21" s="95"/>
      <c r="W21" s="95"/>
      <c r="X21" s="96"/>
      <c r="Y21" s="97"/>
      <c r="Z21" s="95"/>
      <c r="AA21" s="95"/>
      <c r="AB21" s="98"/>
      <c r="AC21" s="95">
        <v>11</v>
      </c>
      <c r="AD21" s="93" t="str">
        <f t="shared" si="4"/>
        <v>พฤ</v>
      </c>
      <c r="AE21" s="94">
        <f t="shared" si="5"/>
        <v>45540</v>
      </c>
      <c r="AF21" s="95">
        <v>3</v>
      </c>
      <c r="AG21" s="95"/>
      <c r="AH21" s="96"/>
      <c r="AI21" s="97"/>
      <c r="AJ21" s="95"/>
      <c r="AK21" s="95"/>
      <c r="AL21" s="96"/>
      <c r="AM21" s="97"/>
      <c r="AN21" s="95"/>
      <c r="AO21" s="95"/>
    </row>
    <row r="22" spans="1:41" ht="21.75">
      <c r="A22" s="8">
        <v>12</v>
      </c>
      <c r="B22" s="93" t="str">
        <f t="shared" si="0"/>
        <v>จ.</v>
      </c>
      <c r="C22" s="94">
        <f t="shared" ref="C22:C27" si="6">C21+7</f>
        <v>45544</v>
      </c>
      <c r="D22" s="95">
        <v>3</v>
      </c>
      <c r="E22" s="95"/>
      <c r="F22" s="93"/>
      <c r="G22" s="94"/>
      <c r="H22" s="95"/>
      <c r="I22" s="95"/>
      <c r="J22" s="96"/>
      <c r="K22" s="101"/>
      <c r="L22" s="95"/>
      <c r="M22" s="95"/>
      <c r="N22" s="98"/>
      <c r="O22" s="95">
        <v>12</v>
      </c>
      <c r="P22" s="93" t="str">
        <f t="shared" si="2"/>
        <v>ศ</v>
      </c>
      <c r="Q22" s="94">
        <f t="shared" si="3"/>
        <v>45547</v>
      </c>
      <c r="R22" s="95">
        <v>3</v>
      </c>
      <c r="S22" s="95"/>
      <c r="T22" s="96"/>
      <c r="U22" s="99"/>
      <c r="V22" s="95"/>
      <c r="W22" s="95"/>
      <c r="X22" s="96"/>
      <c r="Y22" s="97"/>
      <c r="Z22" s="95"/>
      <c r="AA22" s="95"/>
      <c r="AB22" s="98"/>
      <c r="AC22" s="95">
        <v>12</v>
      </c>
      <c r="AD22" s="93" t="str">
        <f t="shared" si="4"/>
        <v>พฤ</v>
      </c>
      <c r="AE22" s="94">
        <f t="shared" ref="AE22:AE27" si="7">AE21+7</f>
        <v>45547</v>
      </c>
      <c r="AF22" s="95">
        <v>3</v>
      </c>
      <c r="AG22" s="95"/>
      <c r="AH22" s="96"/>
      <c r="AI22" s="97"/>
      <c r="AJ22" s="95"/>
      <c r="AK22" s="95"/>
      <c r="AL22" s="96"/>
      <c r="AM22" s="97"/>
      <c r="AN22" s="95"/>
      <c r="AO22" s="95"/>
    </row>
    <row r="23" spans="1:41" ht="21.75">
      <c r="A23" s="8">
        <v>13</v>
      </c>
      <c r="B23" s="93" t="str">
        <f t="shared" si="0"/>
        <v>จ.</v>
      </c>
      <c r="C23" s="94">
        <f t="shared" si="6"/>
        <v>45551</v>
      </c>
      <c r="D23" s="95">
        <v>3</v>
      </c>
      <c r="E23" s="95"/>
      <c r="F23" s="93"/>
      <c r="G23" s="94"/>
      <c r="H23" s="95"/>
      <c r="I23" s="95"/>
      <c r="J23" s="96"/>
      <c r="K23" s="101"/>
      <c r="L23" s="95"/>
      <c r="M23" s="95"/>
      <c r="N23" s="98"/>
      <c r="O23" s="95">
        <v>13</v>
      </c>
      <c r="P23" s="93" t="str">
        <f t="shared" si="2"/>
        <v>ศ</v>
      </c>
      <c r="Q23" s="94">
        <f t="shared" si="3"/>
        <v>45554</v>
      </c>
      <c r="R23" s="95">
        <v>3</v>
      </c>
      <c r="S23" s="95"/>
      <c r="T23" s="96"/>
      <c r="U23" s="99"/>
      <c r="V23" s="95"/>
      <c r="W23" s="95"/>
      <c r="X23" s="96"/>
      <c r="Y23" s="97"/>
      <c r="Z23" s="95"/>
      <c r="AA23" s="95"/>
      <c r="AB23" s="98"/>
      <c r="AC23" s="95">
        <v>13</v>
      </c>
      <c r="AD23" s="93" t="str">
        <f t="shared" si="4"/>
        <v>พฤ</v>
      </c>
      <c r="AE23" s="94">
        <f t="shared" si="7"/>
        <v>45554</v>
      </c>
      <c r="AF23" s="95">
        <v>3</v>
      </c>
      <c r="AG23" s="95"/>
      <c r="AH23" s="96"/>
      <c r="AI23" s="97"/>
      <c r="AJ23" s="95"/>
      <c r="AK23" s="95"/>
      <c r="AL23" s="96"/>
      <c r="AM23" s="97"/>
      <c r="AN23" s="95"/>
      <c r="AO23" s="95"/>
    </row>
    <row r="24" spans="1:41" ht="21.75">
      <c r="A24" s="8">
        <v>14</v>
      </c>
      <c r="B24" s="93" t="str">
        <f t="shared" si="0"/>
        <v>จ.</v>
      </c>
      <c r="C24" s="94">
        <f t="shared" si="6"/>
        <v>45558</v>
      </c>
      <c r="D24" s="95">
        <v>3</v>
      </c>
      <c r="E24" s="95"/>
      <c r="F24" s="93"/>
      <c r="G24" s="94"/>
      <c r="H24" s="95"/>
      <c r="I24" s="95"/>
      <c r="J24" s="96"/>
      <c r="K24" s="101"/>
      <c r="L24" s="95"/>
      <c r="M24" s="95"/>
      <c r="N24" s="98"/>
      <c r="O24" s="95">
        <v>14</v>
      </c>
      <c r="P24" s="93" t="str">
        <f t="shared" si="2"/>
        <v>ศ</v>
      </c>
      <c r="Q24" s="94">
        <f t="shared" si="3"/>
        <v>45561</v>
      </c>
      <c r="R24" s="95">
        <v>3</v>
      </c>
      <c r="S24" s="95"/>
      <c r="T24" s="96"/>
      <c r="U24" s="99"/>
      <c r="V24" s="95"/>
      <c r="W24" s="95"/>
      <c r="X24" s="96"/>
      <c r="Y24" s="97"/>
      <c r="Z24" s="95"/>
      <c r="AA24" s="95"/>
      <c r="AB24" s="98"/>
      <c r="AC24" s="95">
        <v>14</v>
      </c>
      <c r="AD24" s="93" t="str">
        <f t="shared" si="4"/>
        <v>พฤ</v>
      </c>
      <c r="AE24" s="94">
        <f t="shared" si="7"/>
        <v>45561</v>
      </c>
      <c r="AF24" s="95">
        <v>3</v>
      </c>
      <c r="AG24" s="95"/>
      <c r="AH24" s="96"/>
      <c r="AI24" s="97"/>
      <c r="AJ24" s="95"/>
      <c r="AK24" s="95"/>
      <c r="AL24" s="96"/>
      <c r="AM24" s="97"/>
      <c r="AN24" s="95"/>
      <c r="AO24" s="95"/>
    </row>
    <row r="25" spans="1:41" ht="21.75">
      <c r="A25" s="8">
        <v>15</v>
      </c>
      <c r="B25" s="93" t="str">
        <f t="shared" si="0"/>
        <v>จ.</v>
      </c>
      <c r="C25" s="94">
        <f t="shared" si="6"/>
        <v>45565</v>
      </c>
      <c r="D25" s="95">
        <v>3</v>
      </c>
      <c r="E25" s="95"/>
      <c r="F25" s="93"/>
      <c r="G25" s="94"/>
      <c r="H25" s="95"/>
      <c r="I25" s="95"/>
      <c r="J25" s="96"/>
      <c r="K25" s="101"/>
      <c r="L25" s="95"/>
      <c r="M25" s="95"/>
      <c r="N25" s="98"/>
      <c r="O25" s="95">
        <v>15</v>
      </c>
      <c r="P25" s="93" t="str">
        <f t="shared" si="2"/>
        <v>ศ</v>
      </c>
      <c r="Q25" s="94">
        <f t="shared" si="3"/>
        <v>45568</v>
      </c>
      <c r="R25" s="95">
        <v>3</v>
      </c>
      <c r="S25" s="95"/>
      <c r="T25" s="96"/>
      <c r="U25" s="99"/>
      <c r="V25" s="95"/>
      <c r="W25" s="95"/>
      <c r="X25" s="96"/>
      <c r="Y25" s="97"/>
      <c r="Z25" s="95"/>
      <c r="AA25" s="95"/>
      <c r="AB25" s="98"/>
      <c r="AC25" s="95">
        <v>15</v>
      </c>
      <c r="AD25" s="93" t="str">
        <f t="shared" si="4"/>
        <v>พฤ</v>
      </c>
      <c r="AE25" s="94">
        <f t="shared" si="7"/>
        <v>45568</v>
      </c>
      <c r="AF25" s="95">
        <v>3</v>
      </c>
      <c r="AG25" s="95"/>
      <c r="AH25" s="96"/>
      <c r="AI25" s="119"/>
      <c r="AJ25" s="95"/>
      <c r="AK25" s="95"/>
      <c r="AL25" s="96"/>
      <c r="AM25" s="119"/>
      <c r="AN25" s="95"/>
      <c r="AO25" s="95"/>
    </row>
    <row r="26" spans="1:41" ht="21.75">
      <c r="A26" s="8">
        <v>16</v>
      </c>
      <c r="B26" s="93" t="str">
        <f t="shared" si="0"/>
        <v>จ.</v>
      </c>
      <c r="C26" s="94">
        <f t="shared" si="6"/>
        <v>45572</v>
      </c>
      <c r="D26" s="95">
        <v>3</v>
      </c>
      <c r="E26" s="95"/>
      <c r="F26" s="93"/>
      <c r="G26" s="94"/>
      <c r="H26" s="120"/>
      <c r="I26" s="95"/>
      <c r="J26" s="121"/>
      <c r="K26" s="122"/>
      <c r="L26" s="120"/>
      <c r="M26" s="120"/>
      <c r="N26" s="98"/>
      <c r="O26" s="95">
        <v>16</v>
      </c>
      <c r="P26" s="93" t="str">
        <f t="shared" si="2"/>
        <v>ศ</v>
      </c>
      <c r="Q26" s="94">
        <f t="shared" si="3"/>
        <v>45575</v>
      </c>
      <c r="R26" s="95">
        <v>3</v>
      </c>
      <c r="S26" s="95"/>
      <c r="T26" s="96"/>
      <c r="U26" s="99"/>
      <c r="V26" s="95"/>
      <c r="W26" s="95"/>
      <c r="X26" s="96"/>
      <c r="Y26" s="123"/>
      <c r="Z26" s="95"/>
      <c r="AA26" s="95"/>
      <c r="AB26" s="98"/>
      <c r="AC26" s="95">
        <v>16</v>
      </c>
      <c r="AD26" s="93" t="str">
        <f t="shared" si="4"/>
        <v>พฤ</v>
      </c>
      <c r="AE26" s="94">
        <f t="shared" si="7"/>
        <v>45575</v>
      </c>
      <c r="AF26" s="95">
        <v>3</v>
      </c>
      <c r="AG26" s="95"/>
      <c r="AH26" s="115"/>
      <c r="AI26" s="117"/>
      <c r="AJ26" s="95"/>
      <c r="AK26" s="95"/>
      <c r="AL26" s="115"/>
      <c r="AM26" s="117"/>
      <c r="AN26" s="95"/>
      <c r="AO26" s="95"/>
    </row>
    <row r="27" spans="1:41" ht="21.75">
      <c r="A27" s="102">
        <v>17</v>
      </c>
      <c r="B27" s="103" t="str">
        <f t="shared" si="0"/>
        <v>จ.</v>
      </c>
      <c r="C27" s="104">
        <f t="shared" si="6"/>
        <v>45579</v>
      </c>
      <c r="D27" s="105">
        <v>0</v>
      </c>
      <c r="E27" s="124"/>
      <c r="F27" s="106"/>
      <c r="G27" s="107"/>
      <c r="H27" s="124"/>
      <c r="I27" s="124"/>
      <c r="J27" s="125"/>
      <c r="K27" s="109" t="s">
        <v>64</v>
      </c>
      <c r="L27" s="124"/>
      <c r="M27" s="124"/>
      <c r="N27" s="110"/>
      <c r="O27" s="105">
        <v>17</v>
      </c>
      <c r="P27" s="103" t="str">
        <f t="shared" si="2"/>
        <v>ศ</v>
      </c>
      <c r="Q27" s="104">
        <f t="shared" ref="Q27" si="8">C27+3</f>
        <v>45582</v>
      </c>
      <c r="R27" s="105">
        <v>0</v>
      </c>
      <c r="S27" s="105"/>
      <c r="T27" s="108"/>
      <c r="U27" s="126"/>
      <c r="V27" s="105"/>
      <c r="W27" s="105"/>
      <c r="X27" s="108"/>
      <c r="Y27" s="109" t="s">
        <v>64</v>
      </c>
      <c r="Z27" s="105"/>
      <c r="AA27" s="105"/>
      <c r="AB27" s="110"/>
      <c r="AC27" s="105">
        <v>17</v>
      </c>
      <c r="AD27" s="127" t="str">
        <f t="shared" si="4"/>
        <v>พฤ</v>
      </c>
      <c r="AE27" s="104">
        <f t="shared" si="7"/>
        <v>45582</v>
      </c>
      <c r="AF27" s="105">
        <v>0</v>
      </c>
      <c r="AG27" s="124"/>
      <c r="AH27" s="112"/>
      <c r="AI27" s="109"/>
      <c r="AJ27" s="105"/>
      <c r="AK27" s="105"/>
      <c r="AL27" s="112"/>
      <c r="AM27" s="109" t="s">
        <v>64</v>
      </c>
      <c r="AN27" s="105"/>
      <c r="AO27" s="105"/>
    </row>
    <row r="28" spans="1:41" ht="21.75">
      <c r="A28" s="8"/>
      <c r="B28" s="93"/>
      <c r="C28" s="94" t="s">
        <v>67</v>
      </c>
      <c r="D28" s="95">
        <f>COUNTIF(D11:D27,"&lt;&gt;0")</f>
        <v>12</v>
      </c>
      <c r="E28" s="95">
        <f>COUNTIF(E11:E27,"&gt;0")</f>
        <v>0</v>
      </c>
      <c r="F28" s="93"/>
      <c r="G28" s="94"/>
      <c r="H28" s="120"/>
      <c r="I28" s="120"/>
      <c r="J28" s="121"/>
      <c r="K28" s="122"/>
      <c r="L28" s="120"/>
      <c r="M28" s="120"/>
      <c r="N28" s="98"/>
      <c r="O28" s="95"/>
      <c r="P28" s="93"/>
      <c r="Q28" s="94" t="s">
        <v>67</v>
      </c>
      <c r="R28" s="95">
        <f>COUNTIF(R11:R27,"&gt;0")</f>
        <v>15</v>
      </c>
      <c r="S28" s="95">
        <f>COUNTIF(S11:S27,"&gt;0")</f>
        <v>0</v>
      </c>
      <c r="T28" s="96"/>
      <c r="U28" s="122"/>
      <c r="V28" s="95"/>
      <c r="W28" s="95"/>
      <c r="X28" s="96"/>
      <c r="Y28" s="123"/>
      <c r="Z28" s="95"/>
      <c r="AA28" s="95"/>
      <c r="AB28" s="98"/>
      <c r="AC28" s="95"/>
      <c r="AD28" s="93"/>
      <c r="AE28" s="94" t="s">
        <v>67</v>
      </c>
      <c r="AF28" s="95">
        <f>COUNTIF(AF11:AF27,"&gt;0")</f>
        <v>14</v>
      </c>
      <c r="AG28" s="95">
        <f>COUNTIF(AG11:AG27,"&gt;0")</f>
        <v>0</v>
      </c>
      <c r="AH28" s="115"/>
      <c r="AI28" s="117"/>
      <c r="AJ28" s="95"/>
      <c r="AK28" s="95"/>
      <c r="AL28" s="115"/>
      <c r="AM28" s="117"/>
      <c r="AN28" s="95"/>
      <c r="AO28" s="95"/>
    </row>
    <row r="29" spans="1:41" ht="21.75">
      <c r="A29" s="27" t="s">
        <v>12</v>
      </c>
      <c r="B29" s="128"/>
      <c r="C29" s="129" t="s">
        <v>66</v>
      </c>
      <c r="D29" s="130">
        <f>SUM(D11:D28)</f>
        <v>48</v>
      </c>
      <c r="E29" s="130">
        <f>SUM(E11:E28)</f>
        <v>0</v>
      </c>
      <c r="F29" s="128"/>
      <c r="G29" s="131"/>
      <c r="H29" s="130"/>
      <c r="I29" s="130">
        <f>SUM(I11:I28)</f>
        <v>0</v>
      </c>
      <c r="J29" s="128"/>
      <c r="K29" s="131"/>
      <c r="L29" s="130"/>
      <c r="M29" s="130"/>
      <c r="N29" s="53"/>
      <c r="O29" s="130" t="s">
        <v>12</v>
      </c>
      <c r="P29" s="132"/>
      <c r="Q29" s="129" t="s">
        <v>66</v>
      </c>
      <c r="R29" s="130">
        <f>SUM(R11:R28)</f>
        <v>60</v>
      </c>
      <c r="S29" s="130">
        <f>SUM(S11:S28)</f>
        <v>0</v>
      </c>
      <c r="T29" s="132"/>
      <c r="U29" s="133"/>
      <c r="V29" s="134"/>
      <c r="W29" s="134">
        <f>SUM(W11:W28)</f>
        <v>0</v>
      </c>
      <c r="X29" s="132"/>
      <c r="Y29" s="133"/>
      <c r="Z29" s="134"/>
      <c r="AA29" s="134"/>
      <c r="AB29" s="2"/>
      <c r="AC29" s="130" t="s">
        <v>12</v>
      </c>
      <c r="AD29" s="128"/>
      <c r="AE29" s="129" t="s">
        <v>66</v>
      </c>
      <c r="AF29" s="130">
        <f>SUM(AF11:AF28)</f>
        <v>56</v>
      </c>
      <c r="AG29" s="130">
        <f>SUM(AG11:AG28)</f>
        <v>0</v>
      </c>
      <c r="AH29" s="128"/>
      <c r="AI29" s="131"/>
      <c r="AJ29" s="134"/>
      <c r="AK29" s="114"/>
      <c r="AL29" s="128"/>
      <c r="AM29" s="131"/>
      <c r="AN29" s="134"/>
      <c r="AO29" s="114"/>
    </row>
    <row r="30" spans="1:41" ht="5.25" customHeight="1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</row>
    <row r="31" spans="1:41" ht="21.75">
      <c r="B31" s="3"/>
      <c r="C31" s="3" t="s">
        <v>13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 t="s">
        <v>14</v>
      </c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</row>
    <row r="32" spans="1:41" ht="21.75">
      <c r="B32" s="3"/>
      <c r="C32" s="3"/>
      <c r="D32" s="3"/>
      <c r="E32" s="3" t="s">
        <v>15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 t="s">
        <v>16</v>
      </c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</row>
    <row r="33" spans="2:41" ht="21.75">
      <c r="B33" s="3"/>
      <c r="C33" s="3"/>
      <c r="D33" s="3"/>
      <c r="E33" s="248" t="s">
        <v>129</v>
      </c>
      <c r="F33" s="248"/>
      <c r="G33" s="248"/>
      <c r="H33" s="248"/>
      <c r="I33" s="248"/>
      <c r="J33" s="248"/>
      <c r="K33" s="248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247" t="s">
        <v>130</v>
      </c>
      <c r="AB33" s="247"/>
      <c r="AC33" s="247"/>
      <c r="AD33" s="247"/>
      <c r="AE33" s="247"/>
      <c r="AF33" s="247"/>
      <c r="AG33" s="247"/>
      <c r="AH33" s="3"/>
      <c r="AI33" s="3"/>
      <c r="AJ33" s="3"/>
      <c r="AK33" s="3"/>
      <c r="AL33" s="3"/>
      <c r="AM33" s="3"/>
      <c r="AN33" s="3"/>
      <c r="AO33" s="3"/>
    </row>
    <row r="34" spans="2:41" ht="21.7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</row>
    <row r="35" spans="2:41" ht="21.7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</row>
  </sheetData>
  <mergeCells count="36">
    <mergeCell ref="E33:K33"/>
    <mergeCell ref="A1:AO1"/>
    <mergeCell ref="A2:AO2"/>
    <mergeCell ref="A3:AO3"/>
    <mergeCell ref="A4:AO4"/>
    <mergeCell ref="AM9:AM10"/>
    <mergeCell ref="AN9:AO9"/>
    <mergeCell ref="AC6:AO6"/>
    <mergeCell ref="AC7:AO7"/>
    <mergeCell ref="AC8:AO8"/>
    <mergeCell ref="AJ9:AK9"/>
    <mergeCell ref="AI9:AI10"/>
    <mergeCell ref="A6:M6"/>
    <mergeCell ref="O6:AA6"/>
    <mergeCell ref="A7:M7"/>
    <mergeCell ref="U9:U10"/>
    <mergeCell ref="Y9:Y10"/>
    <mergeCell ref="Z9:AA9"/>
    <mergeCell ref="AC9:AC10"/>
    <mergeCell ref="AA33:AG33"/>
    <mergeCell ref="AE9:AE10"/>
    <mergeCell ref="AF9:AG9"/>
    <mergeCell ref="O7:AA7"/>
    <mergeCell ref="A8:M8"/>
    <mergeCell ref="O8:AA8"/>
    <mergeCell ref="V9:W9"/>
    <mergeCell ref="A9:A10"/>
    <mergeCell ref="C9:C10"/>
    <mergeCell ref="D9:E9"/>
    <mergeCell ref="G9:G10"/>
    <mergeCell ref="H9:I9"/>
    <mergeCell ref="K9:K10"/>
    <mergeCell ref="L9:M9"/>
    <mergeCell ref="O9:O10"/>
    <mergeCell ref="Q9:Q10"/>
    <mergeCell ref="R9:S9"/>
  </mergeCells>
  <phoneticPr fontId="13" type="noConversion"/>
  <conditionalFormatting sqref="L14:N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82677165354330717" right="0.23622047244094491" top="0.39370078740157483" bottom="0.35433070866141736" header="0.31496062992125984" footer="0.31496062992125984"/>
  <pageSetup paperSize="9" scale="80" orientation="landscape" horizontalDpi="4294967293" verticalDpi="4294967293" r:id="rId1"/>
  <headerFooter alignWithMargins="0">
    <oddFooter>&amp;Rแบบ รคส.1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AO33"/>
  <sheetViews>
    <sheetView zoomScaleNormal="100" workbookViewId="0">
      <selection activeCell="AX9" sqref="AX9"/>
    </sheetView>
  </sheetViews>
  <sheetFormatPr defaultColWidth="9.140625" defaultRowHeight="24"/>
  <cols>
    <col min="1" max="1" width="4.5703125" style="135" customWidth="1"/>
    <col min="2" max="2" width="3.42578125" style="135" customWidth="1"/>
    <col min="3" max="3" width="10.7109375" style="135" customWidth="1"/>
    <col min="4" max="5" width="3.140625" style="135" customWidth="1"/>
    <col min="6" max="6" width="3.42578125" style="135" bestFit="1" customWidth="1"/>
    <col min="7" max="7" width="9.7109375" style="135" customWidth="1"/>
    <col min="8" max="8" width="2.7109375" style="135" customWidth="1"/>
    <col min="9" max="9" width="3.28515625" style="135" customWidth="1"/>
    <col min="10" max="10" width="2.28515625" style="135" customWidth="1"/>
    <col min="11" max="11" width="9" style="135" customWidth="1"/>
    <col min="12" max="13" width="2.7109375" style="135" customWidth="1"/>
    <col min="14" max="14" width="0.5703125" style="135" customWidth="1"/>
    <col min="15" max="15" width="4.5703125" style="135" customWidth="1"/>
    <col min="16" max="16" width="2.85546875" style="135" customWidth="1"/>
    <col min="17" max="17" width="10.85546875" style="135" customWidth="1"/>
    <col min="18" max="18" width="2.140625" style="135" bestFit="1" customWidth="1"/>
    <col min="19" max="19" width="3.28515625" style="135" bestFit="1" customWidth="1"/>
    <col min="20" max="20" width="2.7109375" style="135" customWidth="1"/>
    <col min="21" max="21" width="9" style="135" customWidth="1"/>
    <col min="22" max="22" width="3.28515625" style="135" customWidth="1"/>
    <col min="23" max="23" width="3.5703125" style="135" customWidth="1"/>
    <col min="24" max="24" width="2.7109375" style="135" customWidth="1"/>
    <col min="25" max="25" width="10" style="135" customWidth="1"/>
    <col min="26" max="27" width="2.7109375" style="135" customWidth="1"/>
    <col min="28" max="28" width="0.85546875" style="135" customWidth="1"/>
    <col min="29" max="29" width="4.7109375" style="135" customWidth="1"/>
    <col min="30" max="30" width="3.140625" style="135" customWidth="1"/>
    <col min="31" max="31" width="10.7109375" style="135" customWidth="1"/>
    <col min="32" max="32" width="2.7109375" style="135" customWidth="1"/>
    <col min="33" max="33" width="3.5703125" style="135" customWidth="1"/>
    <col min="34" max="34" width="1.85546875" style="135" customWidth="1"/>
    <col min="35" max="35" width="8" style="135" customWidth="1"/>
    <col min="36" max="36" width="3" style="135" customWidth="1"/>
    <col min="37" max="37" width="2.85546875" style="135" customWidth="1"/>
    <col min="38" max="38" width="2.5703125" style="135" customWidth="1"/>
    <col min="39" max="39" width="7.5703125" style="135" customWidth="1"/>
    <col min="40" max="40" width="2.7109375" style="135" customWidth="1"/>
    <col min="41" max="41" width="2.28515625" style="135" customWidth="1"/>
    <col min="42" max="16384" width="9.140625" style="135"/>
  </cols>
  <sheetData>
    <row r="1" spans="1:41">
      <c r="A1" s="224" t="s">
        <v>138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</row>
    <row r="2" spans="1:41">
      <c r="A2" s="224" t="s">
        <v>124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</row>
    <row r="3" spans="1:41">
      <c r="A3" s="224" t="s">
        <v>125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</row>
    <row r="4" spans="1:41">
      <c r="A4" s="224" t="s">
        <v>133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</row>
    <row r="5" spans="1:41" ht="6" customHeight="1">
      <c r="A5" s="136"/>
      <c r="B5" s="136"/>
    </row>
    <row r="6" spans="1:41">
      <c r="A6" s="220" t="s">
        <v>3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2"/>
      <c r="O6" s="220" t="s">
        <v>3</v>
      </c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2"/>
      <c r="AC6" s="258" t="s">
        <v>3</v>
      </c>
      <c r="AD6" s="258"/>
      <c r="AE6" s="258"/>
      <c r="AF6" s="258"/>
      <c r="AG6" s="258"/>
      <c r="AH6" s="258"/>
      <c r="AI6" s="258"/>
      <c r="AJ6" s="258"/>
      <c r="AK6" s="258"/>
      <c r="AL6" s="258"/>
      <c r="AM6" s="258"/>
      <c r="AN6" s="258"/>
      <c r="AO6" s="258"/>
    </row>
    <row r="7" spans="1:41">
      <c r="A7" s="220" t="s">
        <v>70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2"/>
      <c r="O7" s="220" t="s">
        <v>71</v>
      </c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2"/>
      <c r="AC7" s="223" t="s">
        <v>75</v>
      </c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</row>
    <row r="8" spans="1:41">
      <c r="A8" s="220" t="s">
        <v>72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2"/>
      <c r="O8" s="220" t="s">
        <v>73</v>
      </c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2"/>
      <c r="AC8" s="223" t="s">
        <v>74</v>
      </c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</row>
    <row r="9" spans="1:41" ht="28.5" customHeight="1">
      <c r="A9" s="250" t="s">
        <v>4</v>
      </c>
      <c r="B9" s="137"/>
      <c r="C9" s="252" t="s">
        <v>5</v>
      </c>
      <c r="D9" s="254" t="s">
        <v>6</v>
      </c>
      <c r="E9" s="255"/>
      <c r="F9" s="138"/>
      <c r="G9" s="252" t="s">
        <v>5</v>
      </c>
      <c r="H9" s="254" t="s">
        <v>6</v>
      </c>
      <c r="I9" s="255"/>
      <c r="J9" s="138"/>
      <c r="K9" s="252" t="s">
        <v>7</v>
      </c>
      <c r="L9" s="254" t="s">
        <v>6</v>
      </c>
      <c r="M9" s="255"/>
      <c r="O9" s="256" t="str">
        <f>A9</f>
        <v>สัปดาห์ที่</v>
      </c>
      <c r="P9" s="137"/>
      <c r="Q9" s="252" t="str">
        <f>C9</f>
        <v>วันที่สอน</v>
      </c>
      <c r="R9" s="249" t="str">
        <f>D9</f>
        <v>จำนวนชั่วโมงสอน</v>
      </c>
      <c r="S9" s="249"/>
      <c r="T9" s="138"/>
      <c r="U9" s="257" t="str">
        <f>Q9</f>
        <v>วันที่สอน</v>
      </c>
      <c r="V9" s="249" t="str">
        <f>R9</f>
        <v>จำนวนชั่วโมงสอน</v>
      </c>
      <c r="W9" s="249"/>
      <c r="X9" s="138"/>
      <c r="Y9" s="252" t="str">
        <f>K9</f>
        <v>วันที่สอนชดเชย</v>
      </c>
      <c r="Z9" s="249" t="str">
        <f>V9</f>
        <v>จำนวนชั่วโมงสอน</v>
      </c>
      <c r="AA9" s="249"/>
      <c r="AC9" s="250" t="str">
        <f>A9</f>
        <v>สัปดาห์ที่</v>
      </c>
      <c r="AD9" s="137"/>
      <c r="AE9" s="252" t="str">
        <f>C9</f>
        <v>วันที่สอน</v>
      </c>
      <c r="AF9" s="249" t="str">
        <f>D9</f>
        <v>จำนวนชั่วโมงสอน</v>
      </c>
      <c r="AG9" s="249"/>
      <c r="AH9" s="138"/>
      <c r="AI9" s="257" t="str">
        <f>+AE9</f>
        <v>วันที่สอน</v>
      </c>
      <c r="AJ9" s="249" t="str">
        <f>L9</f>
        <v>จำนวนชั่วโมงสอน</v>
      </c>
      <c r="AK9" s="249"/>
      <c r="AL9" s="137"/>
      <c r="AM9" s="252" t="str">
        <f>K9</f>
        <v>วันที่สอนชดเชย</v>
      </c>
      <c r="AN9" s="249" t="str">
        <f>L9</f>
        <v>จำนวนชั่วโมงสอน</v>
      </c>
      <c r="AO9" s="249"/>
    </row>
    <row r="10" spans="1:41">
      <c r="A10" s="251"/>
      <c r="B10" s="139"/>
      <c r="C10" s="253"/>
      <c r="D10" s="140" t="s">
        <v>8</v>
      </c>
      <c r="E10" s="140" t="s">
        <v>9</v>
      </c>
      <c r="F10" s="141"/>
      <c r="G10" s="253"/>
      <c r="H10" s="140" t="s">
        <v>8</v>
      </c>
      <c r="I10" s="140" t="s">
        <v>9</v>
      </c>
      <c r="J10" s="141"/>
      <c r="K10" s="253"/>
      <c r="L10" s="140" t="s">
        <v>8</v>
      </c>
      <c r="M10" s="140" t="s">
        <v>9</v>
      </c>
      <c r="O10" s="256"/>
      <c r="P10" s="139"/>
      <c r="Q10" s="253"/>
      <c r="R10" s="140" t="str">
        <f>D10</f>
        <v>ท</v>
      </c>
      <c r="S10" s="140" t="str">
        <f>E10</f>
        <v>ป</v>
      </c>
      <c r="T10" s="141"/>
      <c r="U10" s="257"/>
      <c r="V10" s="140" t="str">
        <f>R10</f>
        <v>ท</v>
      </c>
      <c r="W10" s="140" t="str">
        <f>S10</f>
        <v>ป</v>
      </c>
      <c r="X10" s="141"/>
      <c r="Y10" s="253"/>
      <c r="Z10" s="140" t="str">
        <f>V10</f>
        <v>ท</v>
      </c>
      <c r="AA10" s="140" t="str">
        <f>W10</f>
        <v>ป</v>
      </c>
      <c r="AC10" s="251"/>
      <c r="AD10" s="139"/>
      <c r="AE10" s="253"/>
      <c r="AF10" s="140" t="str">
        <f>D10</f>
        <v>ท</v>
      </c>
      <c r="AG10" s="140" t="str">
        <f>E10</f>
        <v>ป</v>
      </c>
      <c r="AH10" s="141"/>
      <c r="AI10" s="257"/>
      <c r="AJ10" s="140" t="str">
        <f>AF10</f>
        <v>ท</v>
      </c>
      <c r="AK10" s="140" t="str">
        <f>AG10</f>
        <v>ป</v>
      </c>
      <c r="AL10" s="139"/>
      <c r="AM10" s="253"/>
      <c r="AN10" s="140" t="str">
        <f>L10</f>
        <v>ท</v>
      </c>
      <c r="AO10" s="140" t="str">
        <f>M10</f>
        <v>ป</v>
      </c>
    </row>
    <row r="11" spans="1:41">
      <c r="A11" s="142">
        <v>1</v>
      </c>
      <c r="B11" s="143" t="s">
        <v>27</v>
      </c>
      <c r="C11" s="144">
        <v>45470</v>
      </c>
      <c r="D11" s="142"/>
      <c r="E11" s="142">
        <v>3</v>
      </c>
      <c r="F11" s="143" t="s">
        <v>27</v>
      </c>
      <c r="G11" s="144"/>
      <c r="H11" s="142"/>
      <c r="I11" s="142"/>
      <c r="J11" s="143"/>
      <c r="K11" s="144"/>
      <c r="L11" s="142"/>
      <c r="M11" s="142"/>
      <c r="N11" s="145"/>
      <c r="O11" s="142">
        <v>1</v>
      </c>
      <c r="P11" s="143" t="s">
        <v>27</v>
      </c>
      <c r="Q11" s="144">
        <v>45470</v>
      </c>
      <c r="R11" s="142"/>
      <c r="S11" s="142">
        <v>3</v>
      </c>
      <c r="T11" s="143"/>
      <c r="U11" s="144"/>
      <c r="V11" s="142"/>
      <c r="W11" s="142"/>
      <c r="X11" s="143"/>
      <c r="Y11" s="144"/>
      <c r="Z11" s="142"/>
      <c r="AA11" s="142"/>
      <c r="AB11" s="145"/>
      <c r="AC11" s="142">
        <v>1</v>
      </c>
      <c r="AD11" s="143" t="s">
        <v>27</v>
      </c>
      <c r="AE11" s="144">
        <v>45470</v>
      </c>
      <c r="AF11" s="142"/>
      <c r="AG11" s="142">
        <v>3</v>
      </c>
      <c r="AH11" s="146"/>
      <c r="AI11" s="147"/>
      <c r="AJ11" s="142"/>
      <c r="AK11" s="142"/>
      <c r="AL11" s="143"/>
      <c r="AM11" s="144"/>
      <c r="AN11" s="142"/>
      <c r="AO11" s="142"/>
    </row>
    <row r="12" spans="1:41">
      <c r="A12" s="142">
        <v>2</v>
      </c>
      <c r="B12" s="143" t="str">
        <f>B11</f>
        <v>พฤ</v>
      </c>
      <c r="C12" s="144">
        <f>C11+7</f>
        <v>45477</v>
      </c>
      <c r="D12" s="142"/>
      <c r="E12" s="142">
        <v>3</v>
      </c>
      <c r="F12" s="143" t="str">
        <f>F11</f>
        <v>พฤ</v>
      </c>
      <c r="G12" s="144"/>
      <c r="H12" s="142"/>
      <c r="I12" s="142"/>
      <c r="J12" s="143"/>
      <c r="K12" s="144"/>
      <c r="L12" s="142"/>
      <c r="M12" s="142"/>
      <c r="N12" s="145"/>
      <c r="O12" s="142">
        <v>2</v>
      </c>
      <c r="P12" s="143" t="str">
        <f>P11</f>
        <v>พฤ</v>
      </c>
      <c r="Q12" s="144">
        <f>Q11+7</f>
        <v>45477</v>
      </c>
      <c r="R12" s="142"/>
      <c r="S12" s="142">
        <v>3</v>
      </c>
      <c r="T12" s="143"/>
      <c r="U12" s="144"/>
      <c r="V12" s="142"/>
      <c r="W12" s="142"/>
      <c r="X12" s="143"/>
      <c r="Y12" s="144"/>
      <c r="Z12" s="142"/>
      <c r="AA12" s="142"/>
      <c r="AB12" s="145"/>
      <c r="AC12" s="142">
        <v>2</v>
      </c>
      <c r="AD12" s="143" t="str">
        <f>AD11</f>
        <v>พฤ</v>
      </c>
      <c r="AE12" s="144">
        <f>AE11+7</f>
        <v>45477</v>
      </c>
      <c r="AF12" s="142"/>
      <c r="AG12" s="142">
        <v>3</v>
      </c>
      <c r="AH12" s="146"/>
      <c r="AI12" s="147"/>
      <c r="AJ12" s="142"/>
      <c r="AK12" s="142"/>
      <c r="AL12" s="143"/>
      <c r="AM12" s="144"/>
      <c r="AN12" s="142"/>
      <c r="AO12" s="142"/>
    </row>
    <row r="13" spans="1:41">
      <c r="A13" s="142">
        <v>3</v>
      </c>
      <c r="B13" s="143" t="str">
        <f t="shared" ref="B13:B27" si="0">B12</f>
        <v>พฤ</v>
      </c>
      <c r="C13" s="144">
        <f t="shared" ref="C13:C27" si="1">C12+7</f>
        <v>45484</v>
      </c>
      <c r="D13" s="142"/>
      <c r="E13" s="142">
        <v>3</v>
      </c>
      <c r="F13" s="143" t="str">
        <f t="shared" ref="F13:F27" si="2">F12</f>
        <v>พฤ</v>
      </c>
      <c r="G13" s="144"/>
      <c r="H13" s="142"/>
      <c r="I13" s="142"/>
      <c r="J13" s="143"/>
      <c r="K13" s="144"/>
      <c r="L13" s="142"/>
      <c r="M13" s="142"/>
      <c r="N13" s="145"/>
      <c r="O13" s="142">
        <v>3</v>
      </c>
      <c r="P13" s="143" t="str">
        <f t="shared" ref="P13:P27" si="3">P12</f>
        <v>พฤ</v>
      </c>
      <c r="Q13" s="144">
        <f t="shared" ref="Q13:Q27" si="4">Q12+7</f>
        <v>45484</v>
      </c>
      <c r="R13" s="142"/>
      <c r="S13" s="142">
        <v>3</v>
      </c>
      <c r="T13" s="143"/>
      <c r="U13" s="144"/>
      <c r="V13" s="142"/>
      <c r="W13" s="142"/>
      <c r="X13" s="143"/>
      <c r="Y13" s="144"/>
      <c r="Z13" s="142"/>
      <c r="AA13" s="142"/>
      <c r="AB13" s="145"/>
      <c r="AC13" s="142">
        <v>3</v>
      </c>
      <c r="AD13" s="143" t="str">
        <f t="shared" ref="AD13:AD27" si="5">AD12</f>
        <v>พฤ</v>
      </c>
      <c r="AE13" s="144">
        <f t="shared" ref="AE13:AE27" si="6">AE12+7</f>
        <v>45484</v>
      </c>
      <c r="AF13" s="142"/>
      <c r="AG13" s="142">
        <v>3</v>
      </c>
      <c r="AH13" s="146"/>
      <c r="AI13" s="147"/>
      <c r="AJ13" s="142"/>
      <c r="AK13" s="142"/>
      <c r="AL13" s="143"/>
      <c r="AM13" s="144"/>
      <c r="AN13" s="142"/>
      <c r="AO13" s="142"/>
    </row>
    <row r="14" spans="1:41">
      <c r="A14" s="142">
        <v>4</v>
      </c>
      <c r="B14" s="143" t="str">
        <f t="shared" si="0"/>
        <v>พฤ</v>
      </c>
      <c r="C14" s="144">
        <f t="shared" si="1"/>
        <v>45491</v>
      </c>
      <c r="D14" s="142"/>
      <c r="E14" s="142">
        <v>3</v>
      </c>
      <c r="F14" s="143" t="str">
        <f t="shared" si="2"/>
        <v>พฤ</v>
      </c>
      <c r="G14" s="144"/>
      <c r="H14" s="142"/>
      <c r="I14" s="142"/>
      <c r="J14" s="143"/>
      <c r="K14" s="144"/>
      <c r="L14" s="142"/>
      <c r="M14" s="142"/>
      <c r="N14" s="146"/>
      <c r="O14" s="142">
        <v>4</v>
      </c>
      <c r="P14" s="143" t="str">
        <f t="shared" si="3"/>
        <v>พฤ</v>
      </c>
      <c r="Q14" s="144">
        <f t="shared" si="4"/>
        <v>45491</v>
      </c>
      <c r="R14" s="142"/>
      <c r="S14" s="142">
        <v>3</v>
      </c>
      <c r="T14" s="143"/>
      <c r="U14" s="144"/>
      <c r="V14" s="142"/>
      <c r="W14" s="142"/>
      <c r="X14" s="143"/>
      <c r="Y14" s="144"/>
      <c r="Z14" s="142"/>
      <c r="AA14" s="142"/>
      <c r="AB14" s="145"/>
      <c r="AC14" s="142">
        <v>4</v>
      </c>
      <c r="AD14" s="143" t="str">
        <f t="shared" si="5"/>
        <v>พฤ</v>
      </c>
      <c r="AE14" s="144">
        <f t="shared" si="6"/>
        <v>45491</v>
      </c>
      <c r="AF14" s="142"/>
      <c r="AG14" s="142">
        <v>3</v>
      </c>
      <c r="AH14" s="146"/>
      <c r="AI14" s="147"/>
      <c r="AJ14" s="142"/>
      <c r="AK14" s="142"/>
      <c r="AL14" s="143"/>
      <c r="AM14" s="144"/>
      <c r="AN14" s="142"/>
      <c r="AO14" s="142"/>
    </row>
    <row r="15" spans="1:41">
      <c r="A15" s="142">
        <v>5</v>
      </c>
      <c r="B15" s="143" t="str">
        <f t="shared" si="0"/>
        <v>พฤ</v>
      </c>
      <c r="C15" s="144">
        <f t="shared" si="1"/>
        <v>45498</v>
      </c>
      <c r="D15" s="142"/>
      <c r="E15" s="142">
        <v>3</v>
      </c>
      <c r="F15" s="143" t="str">
        <f t="shared" si="2"/>
        <v>พฤ</v>
      </c>
      <c r="G15" s="144"/>
      <c r="H15" s="142"/>
      <c r="I15" s="142"/>
      <c r="J15" s="143"/>
      <c r="K15" s="144"/>
      <c r="L15" s="142"/>
      <c r="M15" s="142"/>
      <c r="N15" s="145"/>
      <c r="O15" s="142">
        <v>5</v>
      </c>
      <c r="P15" s="143" t="str">
        <f t="shared" si="3"/>
        <v>พฤ</v>
      </c>
      <c r="Q15" s="144">
        <f t="shared" si="4"/>
        <v>45498</v>
      </c>
      <c r="R15" s="142"/>
      <c r="S15" s="142">
        <v>3</v>
      </c>
      <c r="T15" s="143"/>
      <c r="U15" s="144"/>
      <c r="V15" s="142"/>
      <c r="W15" s="142"/>
      <c r="X15" s="143"/>
      <c r="Y15" s="144"/>
      <c r="Z15" s="142"/>
      <c r="AA15" s="142"/>
      <c r="AB15" s="145"/>
      <c r="AC15" s="142">
        <v>5</v>
      </c>
      <c r="AD15" s="143" t="str">
        <f t="shared" si="5"/>
        <v>พฤ</v>
      </c>
      <c r="AE15" s="144">
        <f t="shared" si="6"/>
        <v>45498</v>
      </c>
      <c r="AF15" s="142"/>
      <c r="AG15" s="142">
        <v>3</v>
      </c>
      <c r="AH15" s="146"/>
      <c r="AI15" s="148"/>
      <c r="AJ15" s="142"/>
      <c r="AK15" s="142"/>
      <c r="AL15" s="143"/>
      <c r="AM15" s="144"/>
      <c r="AN15" s="142"/>
      <c r="AO15" s="142"/>
    </row>
    <row r="16" spans="1:41">
      <c r="A16" s="142">
        <v>6</v>
      </c>
      <c r="B16" s="143" t="str">
        <f t="shared" si="0"/>
        <v>พฤ</v>
      </c>
      <c r="C16" s="144">
        <f t="shared" si="1"/>
        <v>45505</v>
      </c>
      <c r="D16" s="142"/>
      <c r="E16" s="142">
        <v>3</v>
      </c>
      <c r="F16" s="143" t="str">
        <f t="shared" si="2"/>
        <v>พฤ</v>
      </c>
      <c r="G16" s="144"/>
      <c r="H16" s="142"/>
      <c r="I16" s="142"/>
      <c r="J16" s="143"/>
      <c r="K16" s="144"/>
      <c r="L16" s="142"/>
      <c r="M16" s="142"/>
      <c r="N16" s="145"/>
      <c r="O16" s="142">
        <v>6</v>
      </c>
      <c r="P16" s="143" t="str">
        <f t="shared" si="3"/>
        <v>พฤ</v>
      </c>
      <c r="Q16" s="144">
        <f t="shared" si="4"/>
        <v>45505</v>
      </c>
      <c r="R16" s="142"/>
      <c r="S16" s="142">
        <v>3</v>
      </c>
      <c r="T16" s="143"/>
      <c r="U16" s="144"/>
      <c r="V16" s="142"/>
      <c r="W16" s="142"/>
      <c r="X16" s="143"/>
      <c r="Y16" s="144"/>
      <c r="Z16" s="142"/>
      <c r="AA16" s="142"/>
      <c r="AB16" s="145"/>
      <c r="AC16" s="142">
        <v>6</v>
      </c>
      <c r="AD16" s="143" t="str">
        <f t="shared" si="5"/>
        <v>พฤ</v>
      </c>
      <c r="AE16" s="144">
        <f t="shared" si="6"/>
        <v>45505</v>
      </c>
      <c r="AF16" s="142"/>
      <c r="AG16" s="142">
        <v>3</v>
      </c>
      <c r="AH16" s="146"/>
      <c r="AI16" s="148"/>
      <c r="AJ16" s="142"/>
      <c r="AK16" s="142"/>
      <c r="AL16" s="143"/>
      <c r="AM16" s="144"/>
      <c r="AN16" s="142"/>
      <c r="AO16" s="142"/>
    </row>
    <row r="17" spans="1:41">
      <c r="A17" s="142">
        <v>7</v>
      </c>
      <c r="B17" s="143" t="str">
        <f t="shared" si="0"/>
        <v>พฤ</v>
      </c>
      <c r="C17" s="144">
        <f t="shared" si="1"/>
        <v>45512</v>
      </c>
      <c r="D17" s="142"/>
      <c r="E17" s="142">
        <v>3</v>
      </c>
      <c r="F17" s="143" t="str">
        <f t="shared" si="2"/>
        <v>พฤ</v>
      </c>
      <c r="G17" s="144"/>
      <c r="H17" s="142"/>
      <c r="I17" s="142"/>
      <c r="J17" s="143"/>
      <c r="K17" s="144"/>
      <c r="L17" s="142"/>
      <c r="M17" s="142"/>
      <c r="N17" s="145"/>
      <c r="O17" s="142">
        <v>7</v>
      </c>
      <c r="P17" s="143" t="str">
        <f t="shared" si="3"/>
        <v>พฤ</v>
      </c>
      <c r="Q17" s="144">
        <f t="shared" si="4"/>
        <v>45512</v>
      </c>
      <c r="R17" s="142"/>
      <c r="S17" s="142">
        <v>3</v>
      </c>
      <c r="T17" s="143"/>
      <c r="U17" s="144"/>
      <c r="V17" s="142"/>
      <c r="W17" s="142"/>
      <c r="X17" s="143"/>
      <c r="Y17" s="144"/>
      <c r="Z17" s="142"/>
      <c r="AA17" s="142"/>
      <c r="AB17" s="145"/>
      <c r="AC17" s="142">
        <v>7</v>
      </c>
      <c r="AD17" s="143" t="str">
        <f t="shared" si="5"/>
        <v>พฤ</v>
      </c>
      <c r="AE17" s="144">
        <f t="shared" si="6"/>
        <v>45512</v>
      </c>
      <c r="AF17" s="142"/>
      <c r="AG17" s="142">
        <v>3</v>
      </c>
      <c r="AH17" s="146"/>
      <c r="AI17" s="147"/>
      <c r="AJ17" s="142"/>
      <c r="AK17" s="142"/>
      <c r="AL17" s="143"/>
      <c r="AM17" s="144"/>
      <c r="AN17" s="142"/>
      <c r="AO17" s="142"/>
    </row>
    <row r="18" spans="1:41">
      <c r="A18" s="142">
        <v>8</v>
      </c>
      <c r="B18" s="143" t="str">
        <f t="shared" si="0"/>
        <v>พฤ</v>
      </c>
      <c r="C18" s="144">
        <f t="shared" si="1"/>
        <v>45519</v>
      </c>
      <c r="D18" s="142"/>
      <c r="E18" s="142">
        <v>3</v>
      </c>
      <c r="F18" s="143" t="str">
        <f t="shared" si="2"/>
        <v>พฤ</v>
      </c>
      <c r="G18" s="144"/>
      <c r="H18" s="142"/>
      <c r="I18" s="142"/>
      <c r="J18" s="143"/>
      <c r="K18" s="144"/>
      <c r="L18" s="142"/>
      <c r="M18" s="142"/>
      <c r="N18" s="145"/>
      <c r="O18" s="142">
        <v>8</v>
      </c>
      <c r="P18" s="143" t="str">
        <f t="shared" si="3"/>
        <v>พฤ</v>
      </c>
      <c r="Q18" s="144">
        <f t="shared" si="4"/>
        <v>45519</v>
      </c>
      <c r="R18" s="142"/>
      <c r="S18" s="142">
        <v>3</v>
      </c>
      <c r="T18" s="143"/>
      <c r="U18" s="144"/>
      <c r="V18" s="142"/>
      <c r="W18" s="142"/>
      <c r="X18" s="143"/>
      <c r="Y18" s="144"/>
      <c r="Z18" s="142"/>
      <c r="AA18" s="142"/>
      <c r="AB18" s="145"/>
      <c r="AC18" s="142">
        <v>8</v>
      </c>
      <c r="AD18" s="143" t="str">
        <f t="shared" si="5"/>
        <v>พฤ</v>
      </c>
      <c r="AE18" s="144">
        <f t="shared" si="6"/>
        <v>45519</v>
      </c>
      <c r="AF18" s="142"/>
      <c r="AG18" s="142">
        <v>3</v>
      </c>
      <c r="AH18" s="146"/>
      <c r="AI18" s="149"/>
      <c r="AJ18" s="142"/>
      <c r="AK18" s="142"/>
      <c r="AL18" s="143"/>
      <c r="AM18" s="144"/>
      <c r="AN18" s="142"/>
      <c r="AO18" s="142"/>
    </row>
    <row r="19" spans="1:41" s="136" customFormat="1">
      <c r="A19" s="173">
        <v>9</v>
      </c>
      <c r="B19" s="174" t="str">
        <f t="shared" si="0"/>
        <v>พฤ</v>
      </c>
      <c r="C19" s="175">
        <f t="shared" si="1"/>
        <v>45526</v>
      </c>
      <c r="D19" s="173"/>
      <c r="E19" s="173">
        <v>0</v>
      </c>
      <c r="F19" s="176" t="str">
        <f t="shared" si="2"/>
        <v>พฤ</v>
      </c>
      <c r="G19" s="177"/>
      <c r="H19" s="173"/>
      <c r="I19" s="173"/>
      <c r="J19" s="176"/>
      <c r="K19" s="178" t="s">
        <v>11</v>
      </c>
      <c r="L19" s="173"/>
      <c r="M19" s="173"/>
      <c r="N19" s="179"/>
      <c r="O19" s="173">
        <v>9</v>
      </c>
      <c r="P19" s="180" t="str">
        <f t="shared" si="3"/>
        <v>พฤ</v>
      </c>
      <c r="Q19" s="175">
        <f t="shared" si="4"/>
        <v>45526</v>
      </c>
      <c r="R19" s="173"/>
      <c r="S19" s="173">
        <v>0</v>
      </c>
      <c r="T19" s="176"/>
      <c r="U19" s="177"/>
      <c r="V19" s="173"/>
      <c r="W19" s="173"/>
      <c r="X19" s="176"/>
      <c r="Y19" s="178" t="s">
        <v>11</v>
      </c>
      <c r="Z19" s="173"/>
      <c r="AA19" s="173"/>
      <c r="AB19" s="179"/>
      <c r="AC19" s="173">
        <v>9</v>
      </c>
      <c r="AD19" s="174" t="str">
        <f t="shared" si="5"/>
        <v>พฤ</v>
      </c>
      <c r="AE19" s="175">
        <f t="shared" si="6"/>
        <v>45526</v>
      </c>
      <c r="AF19" s="173"/>
      <c r="AG19" s="173">
        <v>0</v>
      </c>
      <c r="AH19" s="181"/>
      <c r="AI19" s="178"/>
      <c r="AJ19" s="173"/>
      <c r="AK19" s="173"/>
      <c r="AL19" s="176"/>
      <c r="AM19" s="178" t="s">
        <v>11</v>
      </c>
      <c r="AN19" s="173"/>
      <c r="AO19" s="173"/>
    </row>
    <row r="20" spans="1:41">
      <c r="A20" s="142">
        <v>10</v>
      </c>
      <c r="B20" s="143" t="str">
        <f t="shared" si="0"/>
        <v>พฤ</v>
      </c>
      <c r="C20" s="144">
        <f t="shared" si="1"/>
        <v>45533</v>
      </c>
      <c r="D20" s="142"/>
      <c r="E20" s="142">
        <v>3</v>
      </c>
      <c r="F20" s="143" t="str">
        <f t="shared" si="2"/>
        <v>พฤ</v>
      </c>
      <c r="G20" s="144"/>
      <c r="H20" s="142"/>
      <c r="I20" s="142"/>
      <c r="J20" s="143"/>
      <c r="K20" s="144"/>
      <c r="L20" s="142"/>
      <c r="M20" s="142"/>
      <c r="N20" s="145"/>
      <c r="O20" s="142">
        <v>10</v>
      </c>
      <c r="P20" s="143" t="str">
        <f t="shared" si="3"/>
        <v>พฤ</v>
      </c>
      <c r="Q20" s="144">
        <f t="shared" si="4"/>
        <v>45533</v>
      </c>
      <c r="R20" s="142"/>
      <c r="S20" s="142">
        <v>3</v>
      </c>
      <c r="T20" s="143"/>
      <c r="U20" s="144"/>
      <c r="V20" s="142"/>
      <c r="W20" s="142"/>
      <c r="X20" s="143"/>
      <c r="Y20" s="144"/>
      <c r="Z20" s="142"/>
      <c r="AA20" s="142"/>
      <c r="AB20" s="145"/>
      <c r="AC20" s="142">
        <v>10</v>
      </c>
      <c r="AD20" s="143" t="str">
        <f t="shared" si="5"/>
        <v>พฤ</v>
      </c>
      <c r="AE20" s="144">
        <f t="shared" si="6"/>
        <v>45533</v>
      </c>
      <c r="AF20" s="142"/>
      <c r="AG20" s="142">
        <v>3</v>
      </c>
      <c r="AH20" s="146"/>
      <c r="AI20" s="158"/>
      <c r="AJ20" s="142"/>
      <c r="AK20" s="142"/>
      <c r="AL20" s="143"/>
      <c r="AM20" s="144"/>
      <c r="AN20" s="142"/>
      <c r="AO20" s="142"/>
    </row>
    <row r="21" spans="1:41">
      <c r="A21" s="142">
        <v>11</v>
      </c>
      <c r="B21" s="143" t="str">
        <f t="shared" si="0"/>
        <v>พฤ</v>
      </c>
      <c r="C21" s="144">
        <f t="shared" si="1"/>
        <v>45540</v>
      </c>
      <c r="D21" s="142"/>
      <c r="E21" s="142">
        <v>3</v>
      </c>
      <c r="F21" s="143" t="str">
        <f t="shared" si="2"/>
        <v>พฤ</v>
      </c>
      <c r="G21" s="144"/>
      <c r="H21" s="142"/>
      <c r="I21" s="142"/>
      <c r="J21" s="143"/>
      <c r="K21" s="144"/>
      <c r="L21" s="142"/>
      <c r="M21" s="142"/>
      <c r="N21" s="145"/>
      <c r="O21" s="142">
        <v>11</v>
      </c>
      <c r="P21" s="143" t="str">
        <f t="shared" si="3"/>
        <v>พฤ</v>
      </c>
      <c r="Q21" s="144">
        <f t="shared" si="4"/>
        <v>45540</v>
      </c>
      <c r="R21" s="142"/>
      <c r="S21" s="142">
        <v>3</v>
      </c>
      <c r="T21" s="143"/>
      <c r="U21" s="144"/>
      <c r="V21" s="142"/>
      <c r="W21" s="142"/>
      <c r="X21" s="143"/>
      <c r="Y21" s="144"/>
      <c r="Z21" s="142"/>
      <c r="AA21" s="142"/>
      <c r="AB21" s="145"/>
      <c r="AC21" s="142">
        <v>11</v>
      </c>
      <c r="AD21" s="143" t="str">
        <f t="shared" si="5"/>
        <v>พฤ</v>
      </c>
      <c r="AE21" s="144">
        <f t="shared" si="6"/>
        <v>45540</v>
      </c>
      <c r="AF21" s="142"/>
      <c r="AG21" s="142">
        <v>3</v>
      </c>
      <c r="AH21" s="146"/>
      <c r="AI21" s="148"/>
      <c r="AJ21" s="142"/>
      <c r="AK21" s="142"/>
      <c r="AL21" s="143"/>
      <c r="AM21" s="144"/>
      <c r="AN21" s="142"/>
      <c r="AO21" s="142"/>
    </row>
    <row r="22" spans="1:41">
      <c r="A22" s="142">
        <v>12</v>
      </c>
      <c r="B22" s="143" t="str">
        <f t="shared" si="0"/>
        <v>พฤ</v>
      </c>
      <c r="C22" s="144">
        <f t="shared" si="1"/>
        <v>45547</v>
      </c>
      <c r="D22" s="142"/>
      <c r="E22" s="142">
        <v>3</v>
      </c>
      <c r="F22" s="143" t="str">
        <f t="shared" si="2"/>
        <v>พฤ</v>
      </c>
      <c r="G22" s="144"/>
      <c r="H22" s="142"/>
      <c r="I22" s="142"/>
      <c r="J22" s="143"/>
      <c r="K22" s="144"/>
      <c r="L22" s="142"/>
      <c r="M22" s="142"/>
      <c r="N22" s="145"/>
      <c r="O22" s="142">
        <v>12</v>
      </c>
      <c r="P22" s="143" t="str">
        <f t="shared" si="3"/>
        <v>พฤ</v>
      </c>
      <c r="Q22" s="144">
        <f t="shared" si="4"/>
        <v>45547</v>
      </c>
      <c r="R22" s="142"/>
      <c r="S22" s="142">
        <v>3</v>
      </c>
      <c r="T22" s="143"/>
      <c r="U22" s="144"/>
      <c r="V22" s="142"/>
      <c r="W22" s="142"/>
      <c r="X22" s="143"/>
      <c r="Y22" s="144"/>
      <c r="Z22" s="142"/>
      <c r="AA22" s="142"/>
      <c r="AB22" s="145"/>
      <c r="AC22" s="142">
        <v>12</v>
      </c>
      <c r="AD22" s="143" t="str">
        <f t="shared" si="5"/>
        <v>พฤ</v>
      </c>
      <c r="AE22" s="144">
        <f t="shared" si="6"/>
        <v>45547</v>
      </c>
      <c r="AF22" s="142"/>
      <c r="AG22" s="142">
        <v>3</v>
      </c>
      <c r="AH22" s="146"/>
      <c r="AI22" s="148"/>
      <c r="AJ22" s="142"/>
      <c r="AK22" s="142"/>
      <c r="AL22" s="143"/>
      <c r="AM22" s="144"/>
      <c r="AN22" s="142"/>
      <c r="AO22" s="142"/>
    </row>
    <row r="23" spans="1:41">
      <c r="A23" s="142">
        <v>13</v>
      </c>
      <c r="B23" s="143" t="str">
        <f t="shared" si="0"/>
        <v>พฤ</v>
      </c>
      <c r="C23" s="144">
        <f t="shared" si="1"/>
        <v>45554</v>
      </c>
      <c r="D23" s="142"/>
      <c r="E23" s="142">
        <v>3</v>
      </c>
      <c r="F23" s="143" t="str">
        <f t="shared" si="2"/>
        <v>พฤ</v>
      </c>
      <c r="G23" s="144"/>
      <c r="H23" s="142"/>
      <c r="I23" s="142"/>
      <c r="J23" s="143"/>
      <c r="K23" s="144"/>
      <c r="L23" s="142"/>
      <c r="M23" s="142"/>
      <c r="N23" s="145"/>
      <c r="O23" s="142">
        <v>13</v>
      </c>
      <c r="P23" s="143" t="str">
        <f t="shared" si="3"/>
        <v>พฤ</v>
      </c>
      <c r="Q23" s="144">
        <f t="shared" si="4"/>
        <v>45554</v>
      </c>
      <c r="R23" s="142"/>
      <c r="S23" s="142">
        <v>3</v>
      </c>
      <c r="T23" s="143"/>
      <c r="U23" s="144"/>
      <c r="V23" s="142"/>
      <c r="W23" s="142"/>
      <c r="X23" s="143"/>
      <c r="Y23" s="144"/>
      <c r="Z23" s="142"/>
      <c r="AA23" s="142"/>
      <c r="AB23" s="145"/>
      <c r="AC23" s="142">
        <v>13</v>
      </c>
      <c r="AD23" s="143" t="str">
        <f t="shared" si="5"/>
        <v>พฤ</v>
      </c>
      <c r="AE23" s="144">
        <f t="shared" si="6"/>
        <v>45554</v>
      </c>
      <c r="AF23" s="142"/>
      <c r="AG23" s="142">
        <v>3</v>
      </c>
      <c r="AH23" s="146"/>
      <c r="AI23" s="148"/>
      <c r="AJ23" s="142"/>
      <c r="AK23" s="142"/>
      <c r="AL23" s="143"/>
      <c r="AM23" s="144"/>
      <c r="AN23" s="142"/>
      <c r="AO23" s="142"/>
    </row>
    <row r="24" spans="1:41">
      <c r="A24" s="142">
        <v>14</v>
      </c>
      <c r="B24" s="143" t="str">
        <f t="shared" si="0"/>
        <v>พฤ</v>
      </c>
      <c r="C24" s="144">
        <f t="shared" si="1"/>
        <v>45561</v>
      </c>
      <c r="D24" s="142"/>
      <c r="E24" s="142">
        <v>3</v>
      </c>
      <c r="F24" s="143" t="str">
        <f t="shared" si="2"/>
        <v>พฤ</v>
      </c>
      <c r="G24" s="144"/>
      <c r="H24" s="142"/>
      <c r="I24" s="142"/>
      <c r="J24" s="143"/>
      <c r="K24" s="144"/>
      <c r="L24" s="142"/>
      <c r="M24" s="142"/>
      <c r="N24" s="145"/>
      <c r="O24" s="142">
        <v>14</v>
      </c>
      <c r="P24" s="143" t="str">
        <f t="shared" si="3"/>
        <v>พฤ</v>
      </c>
      <c r="Q24" s="144">
        <f t="shared" si="4"/>
        <v>45561</v>
      </c>
      <c r="R24" s="142"/>
      <c r="S24" s="142">
        <v>3</v>
      </c>
      <c r="T24" s="143"/>
      <c r="U24" s="144"/>
      <c r="V24" s="142"/>
      <c r="W24" s="142"/>
      <c r="X24" s="143"/>
      <c r="Y24" s="144"/>
      <c r="Z24" s="142"/>
      <c r="AA24" s="142"/>
      <c r="AB24" s="145"/>
      <c r="AC24" s="142">
        <v>14</v>
      </c>
      <c r="AD24" s="143" t="str">
        <f t="shared" si="5"/>
        <v>พฤ</v>
      </c>
      <c r="AE24" s="144">
        <f t="shared" si="6"/>
        <v>45561</v>
      </c>
      <c r="AF24" s="142"/>
      <c r="AG24" s="142">
        <v>3</v>
      </c>
      <c r="AH24" s="146"/>
      <c r="AI24" s="148"/>
      <c r="AJ24" s="142"/>
      <c r="AK24" s="142"/>
      <c r="AL24" s="143"/>
      <c r="AM24" s="144"/>
      <c r="AN24" s="142"/>
      <c r="AO24" s="142"/>
    </row>
    <row r="25" spans="1:41">
      <c r="A25" s="142">
        <v>15</v>
      </c>
      <c r="B25" s="143" t="str">
        <f t="shared" si="0"/>
        <v>พฤ</v>
      </c>
      <c r="C25" s="144">
        <f t="shared" si="1"/>
        <v>45568</v>
      </c>
      <c r="D25" s="142"/>
      <c r="E25" s="142">
        <v>3</v>
      </c>
      <c r="F25" s="143" t="str">
        <f t="shared" si="2"/>
        <v>พฤ</v>
      </c>
      <c r="G25" s="144"/>
      <c r="H25" s="142"/>
      <c r="I25" s="142"/>
      <c r="J25" s="143"/>
      <c r="K25" s="144"/>
      <c r="L25" s="142"/>
      <c r="M25" s="142"/>
      <c r="N25" s="145"/>
      <c r="O25" s="142">
        <v>15</v>
      </c>
      <c r="P25" s="143" t="str">
        <f t="shared" si="3"/>
        <v>พฤ</v>
      </c>
      <c r="Q25" s="144">
        <f t="shared" si="4"/>
        <v>45568</v>
      </c>
      <c r="R25" s="142"/>
      <c r="S25" s="142">
        <v>3</v>
      </c>
      <c r="T25" s="143"/>
      <c r="U25" s="144"/>
      <c r="V25" s="142"/>
      <c r="W25" s="142"/>
      <c r="X25" s="143"/>
      <c r="Y25" s="144"/>
      <c r="Z25" s="142"/>
      <c r="AA25" s="142"/>
      <c r="AB25" s="145"/>
      <c r="AC25" s="142">
        <v>15</v>
      </c>
      <c r="AD25" s="143" t="str">
        <f t="shared" si="5"/>
        <v>พฤ</v>
      </c>
      <c r="AE25" s="144">
        <f t="shared" si="6"/>
        <v>45568</v>
      </c>
      <c r="AF25" s="142"/>
      <c r="AG25" s="142">
        <v>3</v>
      </c>
      <c r="AH25" s="146"/>
      <c r="AI25" s="159"/>
      <c r="AJ25" s="142"/>
      <c r="AK25" s="142"/>
      <c r="AL25" s="143"/>
      <c r="AM25" s="144"/>
      <c r="AN25" s="142"/>
      <c r="AO25" s="142"/>
    </row>
    <row r="26" spans="1:41">
      <c r="A26" s="142">
        <v>16</v>
      </c>
      <c r="B26" s="143" t="str">
        <f t="shared" si="0"/>
        <v>พฤ</v>
      </c>
      <c r="C26" s="144">
        <f t="shared" si="1"/>
        <v>45575</v>
      </c>
      <c r="D26" s="142"/>
      <c r="E26" s="142">
        <v>3</v>
      </c>
      <c r="F26" s="143" t="str">
        <f t="shared" si="2"/>
        <v>พฤ</v>
      </c>
      <c r="G26" s="144"/>
      <c r="H26" s="142"/>
      <c r="I26" s="142"/>
      <c r="J26" s="143"/>
      <c r="K26" s="144"/>
      <c r="L26" s="142"/>
      <c r="M26" s="142"/>
      <c r="N26" s="145"/>
      <c r="O26" s="142">
        <v>16</v>
      </c>
      <c r="P26" s="143" t="str">
        <f t="shared" si="3"/>
        <v>พฤ</v>
      </c>
      <c r="Q26" s="144">
        <f t="shared" si="4"/>
        <v>45575</v>
      </c>
      <c r="R26" s="142"/>
      <c r="S26" s="142">
        <v>3</v>
      </c>
      <c r="T26" s="143"/>
      <c r="U26" s="144"/>
      <c r="V26" s="142"/>
      <c r="W26" s="142"/>
      <c r="X26" s="143"/>
      <c r="Y26" s="144"/>
      <c r="Z26" s="142"/>
      <c r="AA26" s="142"/>
      <c r="AB26" s="145"/>
      <c r="AC26" s="142">
        <v>16</v>
      </c>
      <c r="AD26" s="143" t="str">
        <f t="shared" si="5"/>
        <v>พฤ</v>
      </c>
      <c r="AE26" s="144">
        <f t="shared" si="6"/>
        <v>45575</v>
      </c>
      <c r="AF26" s="142"/>
      <c r="AG26" s="142">
        <v>3</v>
      </c>
      <c r="AH26" s="160"/>
      <c r="AI26" s="161"/>
      <c r="AJ26" s="142"/>
      <c r="AK26" s="142"/>
      <c r="AL26" s="143"/>
      <c r="AM26" s="144"/>
      <c r="AN26" s="142"/>
      <c r="AO26" s="142"/>
    </row>
    <row r="27" spans="1:41">
      <c r="A27" s="150">
        <v>17</v>
      </c>
      <c r="B27" s="151" t="str">
        <f t="shared" si="0"/>
        <v>พฤ</v>
      </c>
      <c r="C27" s="152">
        <f t="shared" si="1"/>
        <v>45582</v>
      </c>
      <c r="D27" s="150"/>
      <c r="E27" s="150">
        <v>0</v>
      </c>
      <c r="F27" s="153" t="str">
        <f t="shared" si="2"/>
        <v>พฤ</v>
      </c>
      <c r="G27" s="154"/>
      <c r="H27" s="150"/>
      <c r="I27" s="150"/>
      <c r="J27" s="153"/>
      <c r="K27" s="155" t="s">
        <v>64</v>
      </c>
      <c r="L27" s="150"/>
      <c r="M27" s="150"/>
      <c r="N27" s="156"/>
      <c r="O27" s="150">
        <v>17</v>
      </c>
      <c r="P27" s="151" t="str">
        <f t="shared" si="3"/>
        <v>พฤ</v>
      </c>
      <c r="Q27" s="152">
        <f t="shared" si="4"/>
        <v>45582</v>
      </c>
      <c r="R27" s="150"/>
      <c r="S27" s="150">
        <v>0</v>
      </c>
      <c r="T27" s="153"/>
      <c r="U27" s="154"/>
      <c r="V27" s="150"/>
      <c r="W27" s="150"/>
      <c r="X27" s="153"/>
      <c r="Y27" s="155" t="s">
        <v>64</v>
      </c>
      <c r="Z27" s="150"/>
      <c r="AA27" s="150"/>
      <c r="AB27" s="156"/>
      <c r="AC27" s="150">
        <v>17</v>
      </c>
      <c r="AD27" s="151" t="str">
        <f t="shared" si="5"/>
        <v>พฤ</v>
      </c>
      <c r="AE27" s="152">
        <f t="shared" si="6"/>
        <v>45582</v>
      </c>
      <c r="AF27" s="150"/>
      <c r="AG27" s="150">
        <v>0</v>
      </c>
      <c r="AH27" s="157"/>
      <c r="AI27" s="155"/>
      <c r="AJ27" s="150"/>
      <c r="AK27" s="150"/>
      <c r="AL27" s="153"/>
      <c r="AM27" s="155" t="s">
        <v>64</v>
      </c>
      <c r="AN27" s="162"/>
      <c r="AO27" s="162"/>
    </row>
    <row r="28" spans="1:41">
      <c r="A28" s="142"/>
      <c r="B28" s="143"/>
      <c r="C28" s="144" t="s">
        <v>67</v>
      </c>
      <c r="D28" s="142">
        <f>COUNTIF(D11:D27,"&gt;0")</f>
        <v>0</v>
      </c>
      <c r="E28" s="142">
        <f>COUNTIF(E11:E27,"&gt;0")</f>
        <v>15</v>
      </c>
      <c r="F28" s="143"/>
      <c r="G28" s="144"/>
      <c r="H28" s="142">
        <f>COUNTIF(H11:H27,"&gt;0")</f>
        <v>0</v>
      </c>
      <c r="I28" s="142">
        <f>COUNTIF(I11:I27,"&gt;0")</f>
        <v>0</v>
      </c>
      <c r="J28" s="163"/>
      <c r="K28" s="144"/>
      <c r="L28" s="142">
        <f>COUNTIF(L11:L27,"&gt;0")</f>
        <v>0</v>
      </c>
      <c r="M28" s="142">
        <f>COUNTIF(M11:M27,"&gt;0")</f>
        <v>0</v>
      </c>
      <c r="N28" s="145"/>
      <c r="O28" s="142"/>
      <c r="P28" s="143"/>
      <c r="Q28" s="144" t="s">
        <v>67</v>
      </c>
      <c r="R28" s="142">
        <f>COUNTIF(R11:R27,"&gt;0")</f>
        <v>0</v>
      </c>
      <c r="S28" s="142">
        <f>COUNTIF(S11:S27,"&gt;0")</f>
        <v>15</v>
      </c>
      <c r="T28" s="146"/>
      <c r="U28" s="164"/>
      <c r="V28" s="142"/>
      <c r="W28" s="142"/>
      <c r="X28" s="146"/>
      <c r="Y28" s="165"/>
      <c r="Z28" s="142"/>
      <c r="AA28" s="142"/>
      <c r="AB28" s="145"/>
      <c r="AC28" s="142"/>
      <c r="AD28" s="143"/>
      <c r="AE28" s="144" t="s">
        <v>67</v>
      </c>
      <c r="AF28" s="142">
        <f>COUNTIF(AF11:AF27,"&gt;0")</f>
        <v>0</v>
      </c>
      <c r="AG28" s="142">
        <f>COUNTIF(AG11:AG27,"&gt;0")</f>
        <v>15</v>
      </c>
      <c r="AH28" s="160"/>
      <c r="AI28" s="161"/>
      <c r="AJ28" s="166">
        <f>SUM(AJ10:AJ27)</f>
        <v>0</v>
      </c>
      <c r="AK28" s="166">
        <f>SUM(AK10:AK27)</f>
        <v>0</v>
      </c>
      <c r="AL28" s="143"/>
      <c r="AM28" s="144"/>
      <c r="AN28" s="166">
        <f>SUM(AN10:AN27)</f>
        <v>0</v>
      </c>
      <c r="AO28" s="166">
        <f>SUM(AO10:AO27)</f>
        <v>0</v>
      </c>
    </row>
    <row r="29" spans="1:41">
      <c r="A29" s="167" t="s">
        <v>12</v>
      </c>
      <c r="B29" s="168"/>
      <c r="C29" s="169" t="s">
        <v>66</v>
      </c>
      <c r="D29" s="167">
        <f>SUM(D11:D28)</f>
        <v>0</v>
      </c>
      <c r="E29" s="167">
        <f>SUM(E11:E28)</f>
        <v>60</v>
      </c>
      <c r="F29" s="168"/>
      <c r="G29" s="170"/>
      <c r="H29" s="166">
        <f>SUM(H11:H28)</f>
        <v>0</v>
      </c>
      <c r="I29" s="166">
        <f>SUM(I11:I28)</f>
        <v>0</v>
      </c>
      <c r="J29" s="168"/>
      <c r="K29" s="170"/>
      <c r="L29" s="166">
        <f>SUM(L11:L28)</f>
        <v>0</v>
      </c>
      <c r="M29" s="166">
        <f>SUM(M11:M28)</f>
        <v>0</v>
      </c>
      <c r="N29" s="52"/>
      <c r="O29" s="167" t="s">
        <v>12</v>
      </c>
      <c r="P29" s="171"/>
      <c r="Q29" s="169" t="s">
        <v>66</v>
      </c>
      <c r="R29" s="167">
        <f>SUM(R11:R28)</f>
        <v>0</v>
      </c>
      <c r="S29" s="167">
        <f>SUM(S11:S28)</f>
        <v>60</v>
      </c>
      <c r="T29" s="171"/>
      <c r="U29" s="172"/>
      <c r="V29" s="166">
        <f>SUM(V11:V28)</f>
        <v>0</v>
      </c>
      <c r="W29" s="166">
        <f>SUM(W11:W28)</f>
        <v>0</v>
      </c>
      <c r="X29" s="171"/>
      <c r="Y29" s="172"/>
      <c r="Z29" s="166">
        <f>SUM(Z11:Z28)</f>
        <v>0</v>
      </c>
      <c r="AA29" s="166">
        <f>SUM(AA11:AA28)</f>
        <v>0</v>
      </c>
      <c r="AB29" s="136"/>
      <c r="AC29" s="167" t="s">
        <v>12</v>
      </c>
      <c r="AD29" s="168"/>
      <c r="AE29" s="169" t="s">
        <v>66</v>
      </c>
      <c r="AF29" s="167">
        <f>SUM(AF11:AF28)</f>
        <v>0</v>
      </c>
      <c r="AG29" s="167">
        <f>SUM(AG11:AG28)</f>
        <v>60</v>
      </c>
      <c r="AH29" s="168"/>
      <c r="AI29" s="170"/>
      <c r="AJ29" s="166">
        <f>SUM(AJ11:AJ28)</f>
        <v>0</v>
      </c>
      <c r="AK29" s="166">
        <f>SUM(AK11:AK28)</f>
        <v>0</v>
      </c>
      <c r="AL29" s="168"/>
      <c r="AM29" s="169"/>
      <c r="AN29" s="166">
        <f>SUM(AN11:AN28)</f>
        <v>0</v>
      </c>
      <c r="AO29" s="166">
        <f>SUM(AO11:AO28)</f>
        <v>0</v>
      </c>
    </row>
    <row r="30" spans="1:41" ht="5.25" customHeight="1"/>
    <row r="31" spans="1:41">
      <c r="C31" s="135" t="s">
        <v>13</v>
      </c>
      <c r="Y31" s="135" t="s">
        <v>14</v>
      </c>
    </row>
    <row r="32" spans="1:41">
      <c r="E32" s="259" t="s">
        <v>15</v>
      </c>
      <c r="F32" s="259"/>
      <c r="G32" s="259"/>
      <c r="H32" s="259"/>
      <c r="I32" s="259"/>
      <c r="J32" s="259"/>
      <c r="K32" s="259"/>
      <c r="AA32" s="259" t="s">
        <v>16</v>
      </c>
      <c r="AB32" s="259"/>
      <c r="AC32" s="259"/>
      <c r="AD32" s="259"/>
      <c r="AE32" s="259"/>
      <c r="AF32" s="259"/>
      <c r="AG32" s="259"/>
      <c r="AH32" s="259"/>
      <c r="AI32" s="259"/>
    </row>
    <row r="33" spans="5:35">
      <c r="E33" s="259" t="s">
        <v>109</v>
      </c>
      <c r="F33" s="259"/>
      <c r="G33" s="259"/>
      <c r="H33" s="259"/>
      <c r="I33" s="259"/>
      <c r="J33" s="259"/>
      <c r="K33" s="259"/>
      <c r="AA33" s="259" t="s">
        <v>110</v>
      </c>
      <c r="AB33" s="259"/>
      <c r="AC33" s="259"/>
      <c r="AD33" s="259"/>
      <c r="AE33" s="259"/>
      <c r="AF33" s="259"/>
      <c r="AG33" s="259"/>
      <c r="AH33" s="259"/>
      <c r="AI33" s="259"/>
    </row>
  </sheetData>
  <mergeCells count="38">
    <mergeCell ref="E32:K32"/>
    <mergeCell ref="E33:K33"/>
    <mergeCell ref="AA32:AI32"/>
    <mergeCell ref="AA33:AI33"/>
    <mergeCell ref="AM9:AM10"/>
    <mergeCell ref="Y9:Y10"/>
    <mergeCell ref="Z9:AA9"/>
    <mergeCell ref="AN9:AO9"/>
    <mergeCell ref="AC6:AO6"/>
    <mergeCell ref="AC7:AO7"/>
    <mergeCell ref="AC8:AO8"/>
    <mergeCell ref="AJ9:AK9"/>
    <mergeCell ref="AI9:AI10"/>
    <mergeCell ref="AC9:AC10"/>
    <mergeCell ref="AE9:AE10"/>
    <mergeCell ref="AF9:AG9"/>
    <mergeCell ref="A6:M6"/>
    <mergeCell ref="O6:AA6"/>
    <mergeCell ref="A1:AO1"/>
    <mergeCell ref="A2:AO2"/>
    <mergeCell ref="A3:AO3"/>
    <mergeCell ref="A4:AO4"/>
    <mergeCell ref="A7:M7"/>
    <mergeCell ref="O7:AA7"/>
    <mergeCell ref="A8:M8"/>
    <mergeCell ref="O8:AA8"/>
    <mergeCell ref="V9:W9"/>
    <mergeCell ref="A9:A10"/>
    <mergeCell ref="C9:C10"/>
    <mergeCell ref="D9:E9"/>
    <mergeCell ref="G9:G10"/>
    <mergeCell ref="H9:I9"/>
    <mergeCell ref="K9:K10"/>
    <mergeCell ref="L9:M9"/>
    <mergeCell ref="O9:O10"/>
    <mergeCell ref="Q9:Q10"/>
    <mergeCell ref="R9:S9"/>
    <mergeCell ref="U9:U10"/>
  </mergeCells>
  <conditionalFormatting sqref="N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82677165354330717" right="0.23622047244094491" top="0.74803149606299213" bottom="0.35433070866141736" header="0.31496062992125984" footer="0.31496062992125984"/>
  <pageSetup paperSize="9" scale="70" orientation="landscape" horizontalDpi="4294967293" verticalDpi="4294967293" r:id="rId1"/>
  <headerFooter alignWithMargins="0">
    <oddFooter>&amp;Rแบบ รคส.1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AK33"/>
  <sheetViews>
    <sheetView topLeftCell="M1" zoomScale="178" zoomScaleNormal="178" workbookViewId="0">
      <selection activeCell="O7" sqref="O7:AA7"/>
    </sheetView>
  </sheetViews>
  <sheetFormatPr defaultColWidth="9.140625" defaultRowHeight="15"/>
  <cols>
    <col min="1" max="1" width="4.5703125" style="1" customWidth="1"/>
    <col min="2" max="2" width="1.7109375" style="1" customWidth="1"/>
    <col min="3" max="3" width="7.7109375" style="1" customWidth="1"/>
    <col min="4" max="5" width="3.140625" style="1" customWidth="1"/>
    <col min="6" max="6" width="1.85546875" style="1" customWidth="1"/>
    <col min="7" max="7" width="7.7109375" style="1" customWidth="1"/>
    <col min="8" max="8" width="2.7109375" style="1" customWidth="1"/>
    <col min="9" max="9" width="3.28515625" style="1" customWidth="1"/>
    <col min="10" max="10" width="2.28515625" style="1" customWidth="1"/>
    <col min="11" max="11" width="7.7109375" style="1" customWidth="1"/>
    <col min="12" max="13" width="2.7109375" style="1" customWidth="1"/>
    <col min="14" max="14" width="0.5703125" style="1" customWidth="1"/>
    <col min="15" max="15" width="4.5703125" style="1" customWidth="1"/>
    <col min="16" max="16" width="2.28515625" style="1" customWidth="1"/>
    <col min="17" max="17" width="7.7109375" style="1" customWidth="1"/>
    <col min="18" max="18" width="3.140625" style="1" customWidth="1"/>
    <col min="19" max="20" width="2.7109375" style="1" customWidth="1"/>
    <col min="21" max="21" width="7.7109375" style="1" customWidth="1"/>
    <col min="22" max="24" width="2.7109375" style="1" customWidth="1"/>
    <col min="25" max="25" width="7.7109375" style="1" customWidth="1"/>
    <col min="26" max="27" width="2.7109375" style="1" customWidth="1"/>
    <col min="28" max="28" width="0.85546875" style="1" customWidth="1"/>
    <col min="29" max="29" width="4.7109375" style="1" customWidth="1"/>
    <col min="30" max="30" width="2.5703125" style="1" customWidth="1"/>
    <col min="31" max="31" width="7.5703125" style="1" customWidth="1"/>
    <col min="32" max="32" width="2.7109375" style="1" customWidth="1"/>
    <col min="33" max="33" width="2.28515625" style="1" customWidth="1"/>
    <col min="34" max="34" width="1.85546875" style="1" customWidth="1"/>
    <col min="35" max="35" width="8" style="1" customWidth="1"/>
    <col min="36" max="36" width="3" style="1" customWidth="1"/>
    <col min="37" max="37" width="2.85546875" style="1" customWidth="1"/>
    <col min="38" max="16384" width="9.140625" style="1"/>
  </cols>
  <sheetData>
    <row r="1" spans="1:37" ht="24">
      <c r="A1" s="224" t="s">
        <v>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</row>
    <row r="2" spans="1:37" ht="21.75">
      <c r="A2" s="225" t="s">
        <v>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</row>
    <row r="3" spans="1:37" ht="21.75">
      <c r="A3" s="225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</row>
    <row r="4" spans="1:37" ht="21.75">
      <c r="A4" s="225" t="s">
        <v>28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5"/>
      <c r="AH4" s="225"/>
      <c r="AI4" s="225"/>
      <c r="AJ4" s="225"/>
      <c r="AK4" s="225"/>
    </row>
    <row r="5" spans="1:37" ht="6" customHeight="1">
      <c r="A5" s="2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24">
      <c r="A6" s="220" t="s">
        <v>3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2"/>
      <c r="O6" s="220" t="s">
        <v>3</v>
      </c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2"/>
      <c r="AC6" s="223" t="s">
        <v>3</v>
      </c>
      <c r="AD6" s="223"/>
      <c r="AE6" s="223"/>
      <c r="AF6" s="223"/>
      <c r="AG6" s="223"/>
      <c r="AH6" s="223"/>
      <c r="AI6" s="223"/>
      <c r="AJ6" s="223"/>
      <c r="AK6" s="223"/>
    </row>
    <row r="7" spans="1:37" ht="24">
      <c r="A7" s="220" t="s">
        <v>30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2"/>
      <c r="O7" s="220" t="s">
        <v>34</v>
      </c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2"/>
      <c r="AC7" s="220" t="s">
        <v>31</v>
      </c>
      <c r="AD7" s="221"/>
      <c r="AE7" s="221"/>
      <c r="AF7" s="221"/>
      <c r="AG7" s="221"/>
      <c r="AH7" s="221"/>
      <c r="AI7" s="221"/>
      <c r="AJ7" s="221"/>
      <c r="AK7" s="222"/>
    </row>
    <row r="8" spans="1:37" ht="24">
      <c r="A8" s="220" t="s">
        <v>33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2"/>
      <c r="O8" s="220" t="s">
        <v>35</v>
      </c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2"/>
      <c r="AC8" s="220" t="s">
        <v>32</v>
      </c>
      <c r="AD8" s="221"/>
      <c r="AE8" s="221"/>
      <c r="AF8" s="221"/>
      <c r="AG8" s="221"/>
      <c r="AH8" s="221"/>
      <c r="AI8" s="221"/>
      <c r="AJ8" s="221"/>
      <c r="AK8" s="222"/>
    </row>
    <row r="9" spans="1:37" ht="28.5" customHeight="1">
      <c r="A9" s="214" t="s">
        <v>4</v>
      </c>
      <c r="B9" s="4"/>
      <c r="C9" s="212" t="s">
        <v>5</v>
      </c>
      <c r="D9" s="217" t="s">
        <v>6</v>
      </c>
      <c r="E9" s="218"/>
      <c r="F9" s="5"/>
      <c r="G9" s="212" t="s">
        <v>5</v>
      </c>
      <c r="H9" s="217" t="s">
        <v>6</v>
      </c>
      <c r="I9" s="218"/>
      <c r="J9" s="5"/>
      <c r="K9" s="212" t="s">
        <v>7</v>
      </c>
      <c r="L9" s="217" t="s">
        <v>6</v>
      </c>
      <c r="M9" s="218"/>
      <c r="O9" s="219" t="str">
        <f>A9</f>
        <v>สัปดาห์ที่</v>
      </c>
      <c r="P9" s="4"/>
      <c r="Q9" s="212" t="str">
        <f>C9</f>
        <v>วันที่สอน</v>
      </c>
      <c r="R9" s="211" t="str">
        <f>D9</f>
        <v>จำนวนชั่วโมงสอน</v>
      </c>
      <c r="S9" s="211"/>
      <c r="T9" s="5"/>
      <c r="U9" s="216" t="str">
        <f>Q9</f>
        <v>วันที่สอน</v>
      </c>
      <c r="V9" s="211" t="str">
        <f>R9</f>
        <v>จำนวนชั่วโมงสอน</v>
      </c>
      <c r="W9" s="211"/>
      <c r="X9" s="5"/>
      <c r="Y9" s="212" t="str">
        <f>K9</f>
        <v>วันที่สอนชดเชย</v>
      </c>
      <c r="Z9" s="211" t="str">
        <f>V9</f>
        <v>จำนวนชั่วโมงสอน</v>
      </c>
      <c r="AA9" s="211"/>
      <c r="AC9" s="214" t="str">
        <f>A9</f>
        <v>สัปดาห์ที่</v>
      </c>
      <c r="AD9" s="4"/>
      <c r="AE9" s="212" t="str">
        <f>C9</f>
        <v>วันที่สอน</v>
      </c>
      <c r="AF9" s="211" t="str">
        <f>D9</f>
        <v>จำนวนชั่วโมงสอน</v>
      </c>
      <c r="AG9" s="211"/>
      <c r="AH9" s="5"/>
      <c r="AI9" s="216" t="str">
        <f>K9</f>
        <v>วันที่สอนชดเชย</v>
      </c>
      <c r="AJ9" s="211" t="str">
        <f>L9</f>
        <v>จำนวนชั่วโมงสอน</v>
      </c>
      <c r="AK9" s="211"/>
    </row>
    <row r="10" spans="1:37">
      <c r="A10" s="215"/>
      <c r="B10" s="6"/>
      <c r="C10" s="213"/>
      <c r="D10" s="49" t="s">
        <v>8</v>
      </c>
      <c r="E10" s="49" t="s">
        <v>9</v>
      </c>
      <c r="F10" s="7"/>
      <c r="G10" s="213"/>
      <c r="H10" s="49" t="s">
        <v>8</v>
      </c>
      <c r="I10" s="49" t="s">
        <v>9</v>
      </c>
      <c r="J10" s="7"/>
      <c r="K10" s="213"/>
      <c r="L10" s="49" t="s">
        <v>8</v>
      </c>
      <c r="M10" s="49" t="s">
        <v>9</v>
      </c>
      <c r="O10" s="219"/>
      <c r="P10" s="6"/>
      <c r="Q10" s="213"/>
      <c r="R10" s="49" t="str">
        <f>D10</f>
        <v>ท</v>
      </c>
      <c r="S10" s="49" t="str">
        <f>E10</f>
        <v>ป</v>
      </c>
      <c r="T10" s="7"/>
      <c r="U10" s="216"/>
      <c r="V10" s="49" t="str">
        <f>R10</f>
        <v>ท</v>
      </c>
      <c r="W10" s="49" t="str">
        <f>S10</f>
        <v>ป</v>
      </c>
      <c r="X10" s="7"/>
      <c r="Y10" s="213"/>
      <c r="Z10" s="49" t="str">
        <f>V10</f>
        <v>ท</v>
      </c>
      <c r="AA10" s="49" t="str">
        <f>W10</f>
        <v>ป</v>
      </c>
      <c r="AC10" s="215"/>
      <c r="AD10" s="6"/>
      <c r="AE10" s="213"/>
      <c r="AF10" s="49" t="str">
        <f>D10</f>
        <v>ท</v>
      </c>
      <c r="AG10" s="49" t="str">
        <f>E10</f>
        <v>ป</v>
      </c>
      <c r="AH10" s="7"/>
      <c r="AI10" s="216"/>
      <c r="AJ10" s="49" t="str">
        <f>AF10</f>
        <v>ท</v>
      </c>
      <c r="AK10" s="49" t="str">
        <f>AG10</f>
        <v>ป</v>
      </c>
    </row>
    <row r="11" spans="1:37" ht="17.25">
      <c r="A11" s="8">
        <v>1</v>
      </c>
      <c r="B11" s="9" t="s">
        <v>27</v>
      </c>
      <c r="C11" s="10">
        <v>44364</v>
      </c>
      <c r="D11" s="11"/>
      <c r="E11" s="11">
        <v>3</v>
      </c>
      <c r="F11" s="9"/>
      <c r="G11" s="16"/>
      <c r="H11" s="11"/>
      <c r="I11" s="11"/>
      <c r="J11" s="12"/>
      <c r="K11" s="43"/>
      <c r="L11" s="8"/>
      <c r="M11" s="8"/>
      <c r="N11" s="14"/>
      <c r="O11" s="8">
        <v>1</v>
      </c>
      <c r="P11" s="9" t="s">
        <v>26</v>
      </c>
      <c r="Q11" s="10">
        <v>44365</v>
      </c>
      <c r="R11" s="11">
        <v>3</v>
      </c>
      <c r="S11" s="8"/>
      <c r="T11" s="15"/>
      <c r="U11" s="16"/>
      <c r="V11" s="8"/>
      <c r="W11" s="8"/>
      <c r="X11" s="15"/>
      <c r="Y11" s="13"/>
      <c r="Z11" s="8"/>
      <c r="AA11" s="8"/>
      <c r="AB11" s="14"/>
      <c r="AC11" s="8">
        <v>1</v>
      </c>
      <c r="AD11" s="9"/>
      <c r="AE11" s="10"/>
      <c r="AF11" s="11"/>
      <c r="AG11" s="11"/>
      <c r="AH11" s="12"/>
      <c r="AI11" s="10"/>
      <c r="AJ11" s="8"/>
      <c r="AK11" s="8"/>
    </row>
    <row r="12" spans="1:37" ht="17.25">
      <c r="A12" s="8">
        <v>2</v>
      </c>
      <c r="B12" s="9" t="str">
        <f>B11</f>
        <v>พฤ</v>
      </c>
      <c r="C12" s="10">
        <f>C11+7</f>
        <v>44371</v>
      </c>
      <c r="D12" s="11"/>
      <c r="E12" s="11">
        <v>3</v>
      </c>
      <c r="F12" s="9"/>
      <c r="G12" s="10"/>
      <c r="H12" s="11"/>
      <c r="I12" s="11"/>
      <c r="J12" s="12"/>
      <c r="K12" s="13"/>
      <c r="L12" s="8"/>
      <c r="M12" s="8"/>
      <c r="N12" s="14"/>
      <c r="O12" s="8">
        <v>2</v>
      </c>
      <c r="P12" s="9" t="str">
        <f>P11</f>
        <v>ศ.</v>
      </c>
      <c r="Q12" s="10">
        <f>Q11+7</f>
        <v>44372</v>
      </c>
      <c r="R12" s="11">
        <v>3</v>
      </c>
      <c r="S12" s="8"/>
      <c r="T12" s="15"/>
      <c r="U12" s="16"/>
      <c r="V12" s="8"/>
      <c r="W12" s="8"/>
      <c r="X12" s="15"/>
      <c r="Y12" s="13"/>
      <c r="Z12" s="8"/>
      <c r="AA12" s="8"/>
      <c r="AB12" s="14"/>
      <c r="AC12" s="8">
        <v>2</v>
      </c>
      <c r="AD12" s="9"/>
      <c r="AE12" s="10"/>
      <c r="AF12" s="11"/>
      <c r="AG12" s="11"/>
      <c r="AH12" s="12"/>
      <c r="AI12" s="17"/>
      <c r="AJ12" s="8"/>
      <c r="AK12" s="8"/>
    </row>
    <row r="13" spans="1:37" ht="17.25">
      <c r="A13" s="8">
        <v>3</v>
      </c>
      <c r="B13" s="9" t="str">
        <f t="shared" ref="B13:B26" si="0">B12</f>
        <v>พฤ</v>
      </c>
      <c r="C13" s="10">
        <f t="shared" ref="C13:C21" si="1">C12+7</f>
        <v>44378</v>
      </c>
      <c r="D13" s="11"/>
      <c r="E13" s="11">
        <v>3</v>
      </c>
      <c r="F13" s="9"/>
      <c r="G13" s="10"/>
      <c r="H13" s="11"/>
      <c r="I13" s="11"/>
      <c r="J13" s="12"/>
      <c r="K13" s="13"/>
      <c r="L13" s="8"/>
      <c r="M13" s="8"/>
      <c r="N13" s="14"/>
      <c r="O13" s="8">
        <v>3</v>
      </c>
      <c r="P13" s="9" t="str">
        <f t="shared" ref="P13:P26" si="2">P12</f>
        <v>ศ.</v>
      </c>
      <c r="Q13" s="10">
        <f t="shared" ref="Q13:Q26" si="3">Q12+7</f>
        <v>44379</v>
      </c>
      <c r="R13" s="11">
        <v>3</v>
      </c>
      <c r="S13" s="8"/>
      <c r="T13" s="15"/>
      <c r="U13" s="16"/>
      <c r="V13" s="8"/>
      <c r="W13" s="8"/>
      <c r="X13" s="15"/>
      <c r="Y13" s="13"/>
      <c r="Z13" s="8"/>
      <c r="AA13" s="8"/>
      <c r="AB13" s="14"/>
      <c r="AC13" s="8">
        <v>3</v>
      </c>
      <c r="AD13" s="9"/>
      <c r="AE13" s="10"/>
      <c r="AF13" s="11"/>
      <c r="AG13" s="11"/>
      <c r="AH13" s="12"/>
      <c r="AI13" s="10"/>
      <c r="AJ13" s="8"/>
      <c r="AK13" s="8"/>
    </row>
    <row r="14" spans="1:37" ht="17.25">
      <c r="A14" s="8">
        <v>4</v>
      </c>
      <c r="B14" s="9" t="str">
        <f t="shared" si="0"/>
        <v>พฤ</v>
      </c>
      <c r="C14" s="10">
        <f t="shared" si="1"/>
        <v>44385</v>
      </c>
      <c r="D14" s="11"/>
      <c r="E14" s="11">
        <v>3</v>
      </c>
      <c r="F14" s="9"/>
      <c r="G14" s="16"/>
      <c r="H14" s="11"/>
      <c r="I14" s="11"/>
      <c r="J14" s="12"/>
      <c r="K14" s="47"/>
      <c r="L14" s="8"/>
      <c r="M14" s="8"/>
      <c r="N14" s="12"/>
      <c r="O14" s="8">
        <v>4</v>
      </c>
      <c r="P14" s="9" t="str">
        <f t="shared" si="2"/>
        <v>ศ.</v>
      </c>
      <c r="Q14" s="10">
        <f t="shared" si="3"/>
        <v>44386</v>
      </c>
      <c r="R14" s="11">
        <v>3</v>
      </c>
      <c r="S14" s="8"/>
      <c r="T14" s="15"/>
      <c r="U14" s="16"/>
      <c r="V14" s="8"/>
      <c r="W14" s="8"/>
      <c r="X14" s="15"/>
      <c r="Y14" s="13"/>
      <c r="Z14" s="8"/>
      <c r="AA14" s="8"/>
      <c r="AB14" s="14"/>
      <c r="AC14" s="8">
        <v>4</v>
      </c>
      <c r="AD14" s="9"/>
      <c r="AE14" s="10"/>
      <c r="AF14" s="11"/>
      <c r="AG14" s="11"/>
      <c r="AH14" s="12"/>
      <c r="AI14" s="10"/>
      <c r="AJ14" s="8"/>
      <c r="AK14" s="8"/>
    </row>
    <row r="15" spans="1:37" ht="17.25">
      <c r="A15" s="8">
        <v>5</v>
      </c>
      <c r="B15" s="9" t="str">
        <f t="shared" si="0"/>
        <v>พฤ</v>
      </c>
      <c r="C15" s="10">
        <f t="shared" si="1"/>
        <v>44392</v>
      </c>
      <c r="D15" s="11"/>
      <c r="E15" s="11">
        <v>3</v>
      </c>
      <c r="F15" s="9"/>
      <c r="G15" s="10"/>
      <c r="H15" s="8"/>
      <c r="I15" s="11"/>
      <c r="J15" s="15"/>
      <c r="K15" s="13"/>
      <c r="L15" s="8"/>
      <c r="M15" s="8"/>
      <c r="N15" s="14"/>
      <c r="O15" s="8">
        <v>5</v>
      </c>
      <c r="P15" s="9" t="str">
        <f t="shared" si="2"/>
        <v>ศ.</v>
      </c>
      <c r="Q15" s="10">
        <f t="shared" si="3"/>
        <v>44393</v>
      </c>
      <c r="R15" s="11">
        <v>3</v>
      </c>
      <c r="S15" s="8"/>
      <c r="T15" s="15"/>
      <c r="U15" s="16"/>
      <c r="V15" s="8"/>
      <c r="W15" s="8"/>
      <c r="X15" s="15"/>
      <c r="Y15" s="13"/>
      <c r="Z15" s="8"/>
      <c r="AA15" s="8"/>
      <c r="AB15" s="14"/>
      <c r="AC15" s="8">
        <v>5</v>
      </c>
      <c r="AD15" s="9"/>
      <c r="AE15" s="10"/>
      <c r="AF15" s="11"/>
      <c r="AG15" s="11"/>
      <c r="AH15" s="12"/>
      <c r="AI15" s="13"/>
      <c r="AJ15" s="8"/>
      <c r="AK15" s="8"/>
    </row>
    <row r="16" spans="1:37" ht="17.25">
      <c r="A16" s="8">
        <v>6</v>
      </c>
      <c r="B16" s="9" t="str">
        <f t="shared" si="0"/>
        <v>พฤ</v>
      </c>
      <c r="C16" s="10">
        <f t="shared" si="1"/>
        <v>44399</v>
      </c>
      <c r="D16" s="11"/>
      <c r="E16" s="11">
        <v>3</v>
      </c>
      <c r="F16" s="9"/>
      <c r="G16" s="10"/>
      <c r="H16" s="8"/>
      <c r="I16" s="11"/>
      <c r="J16" s="15"/>
      <c r="K16" s="13"/>
      <c r="L16" s="8"/>
      <c r="M16" s="8"/>
      <c r="N16" s="14"/>
      <c r="O16" s="8">
        <v>6</v>
      </c>
      <c r="P16" s="9" t="str">
        <f t="shared" si="2"/>
        <v>ศ.</v>
      </c>
      <c r="Q16" s="10">
        <f t="shared" si="3"/>
        <v>44400</v>
      </c>
      <c r="R16" s="11">
        <v>3</v>
      </c>
      <c r="S16" s="8"/>
      <c r="T16" s="15"/>
      <c r="U16" s="13"/>
      <c r="V16" s="8"/>
      <c r="W16" s="8"/>
      <c r="X16" s="15"/>
      <c r="Y16" s="13"/>
      <c r="Z16" s="8"/>
      <c r="AA16" s="8"/>
      <c r="AB16" s="14"/>
      <c r="AC16" s="8">
        <v>6</v>
      </c>
      <c r="AD16" s="9"/>
      <c r="AE16" s="10"/>
      <c r="AF16" s="11"/>
      <c r="AG16" s="11"/>
      <c r="AH16" s="12"/>
      <c r="AI16" s="13"/>
      <c r="AJ16" s="8"/>
      <c r="AK16" s="8"/>
    </row>
    <row r="17" spans="1:37" ht="17.25">
      <c r="A17" s="8">
        <v>7</v>
      </c>
      <c r="B17" s="9" t="str">
        <f t="shared" si="0"/>
        <v>พฤ</v>
      </c>
      <c r="C17" s="10">
        <f t="shared" si="1"/>
        <v>44406</v>
      </c>
      <c r="D17" s="11"/>
      <c r="E17" s="11">
        <v>3</v>
      </c>
      <c r="F17" s="9"/>
      <c r="G17" s="16"/>
      <c r="H17" s="8"/>
      <c r="I17" s="11"/>
      <c r="J17" s="15"/>
      <c r="K17" s="13"/>
      <c r="L17" s="8"/>
      <c r="M17" s="8"/>
      <c r="N17" s="14"/>
      <c r="O17" s="8">
        <v>7</v>
      </c>
      <c r="P17" s="9" t="str">
        <f t="shared" si="2"/>
        <v>ศ.</v>
      </c>
      <c r="Q17" s="10">
        <f t="shared" si="3"/>
        <v>44407</v>
      </c>
      <c r="R17" s="11">
        <v>3</v>
      </c>
      <c r="S17" s="8"/>
      <c r="T17" s="15"/>
      <c r="U17" s="16"/>
      <c r="V17" s="8"/>
      <c r="W17" s="8"/>
      <c r="X17" s="15"/>
      <c r="Y17" s="43"/>
      <c r="Z17" s="8"/>
      <c r="AA17" s="8"/>
      <c r="AB17" s="14"/>
      <c r="AC17" s="8">
        <v>7</v>
      </c>
      <c r="AD17" s="9"/>
      <c r="AE17" s="10"/>
      <c r="AF17" s="11"/>
      <c r="AG17" s="11"/>
      <c r="AH17" s="12"/>
      <c r="AI17" s="13"/>
      <c r="AJ17" s="8"/>
      <c r="AK17" s="8"/>
    </row>
    <row r="18" spans="1:37" ht="17.25">
      <c r="A18" s="8">
        <v>8</v>
      </c>
      <c r="B18" s="9" t="str">
        <f t="shared" si="0"/>
        <v>พฤ</v>
      </c>
      <c r="C18" s="10">
        <f t="shared" si="1"/>
        <v>44413</v>
      </c>
      <c r="D18" s="11"/>
      <c r="E18" s="11">
        <v>3</v>
      </c>
      <c r="F18" s="9"/>
      <c r="G18" s="18"/>
      <c r="H18" s="8"/>
      <c r="I18" s="11"/>
      <c r="J18" s="15"/>
      <c r="L18" s="8"/>
      <c r="M18" s="8"/>
      <c r="N18" s="14"/>
      <c r="O18" s="8">
        <v>8</v>
      </c>
      <c r="P18" s="9" t="str">
        <f t="shared" si="2"/>
        <v>ศ.</v>
      </c>
      <c r="Q18" s="10">
        <f t="shared" si="3"/>
        <v>44414</v>
      </c>
      <c r="R18" s="11">
        <v>3</v>
      </c>
      <c r="S18" s="8"/>
      <c r="T18" s="15"/>
      <c r="U18" s="13"/>
      <c r="V18" s="8"/>
      <c r="W18" s="8"/>
      <c r="X18" s="15"/>
      <c r="Y18" s="43"/>
      <c r="Z18" s="8"/>
      <c r="AA18" s="8"/>
      <c r="AB18" s="14"/>
      <c r="AC18" s="8">
        <v>8</v>
      </c>
      <c r="AD18" s="9"/>
      <c r="AE18" s="10"/>
      <c r="AF18" s="11"/>
      <c r="AG18" s="11"/>
      <c r="AH18" s="12"/>
      <c r="AI18" s="13"/>
      <c r="AJ18" s="8"/>
      <c r="AK18" s="8"/>
    </row>
    <row r="19" spans="1:37" ht="17.25">
      <c r="A19" s="8">
        <v>9</v>
      </c>
      <c r="B19" s="9" t="str">
        <f t="shared" si="0"/>
        <v>พฤ</v>
      </c>
      <c r="C19" s="10">
        <f t="shared" si="1"/>
        <v>44420</v>
      </c>
      <c r="D19" s="11"/>
      <c r="E19" s="11">
        <v>0</v>
      </c>
      <c r="F19" s="9"/>
      <c r="G19" s="18" t="s">
        <v>11</v>
      </c>
      <c r="H19" s="8"/>
      <c r="I19" s="11"/>
      <c r="J19" s="15"/>
      <c r="K19" s="18"/>
      <c r="L19" s="8"/>
      <c r="M19" s="8"/>
      <c r="N19" s="14"/>
      <c r="O19" s="8">
        <v>9</v>
      </c>
      <c r="P19" s="9" t="str">
        <f t="shared" si="2"/>
        <v>ศ.</v>
      </c>
      <c r="Q19" s="10">
        <f t="shared" si="3"/>
        <v>44421</v>
      </c>
      <c r="R19" s="11">
        <v>0</v>
      </c>
      <c r="S19" s="8"/>
      <c r="T19" s="15"/>
      <c r="U19" s="18"/>
      <c r="V19" s="8"/>
      <c r="W19" s="8"/>
      <c r="X19" s="15"/>
      <c r="Y19" s="13"/>
      <c r="Z19" s="8"/>
      <c r="AA19" s="8"/>
      <c r="AB19" s="14"/>
      <c r="AC19" s="8">
        <v>9</v>
      </c>
      <c r="AD19" s="9"/>
      <c r="AE19" s="10"/>
      <c r="AF19" s="11"/>
      <c r="AG19" s="11"/>
      <c r="AH19" s="19"/>
      <c r="AI19" s="20"/>
      <c r="AJ19" s="8"/>
      <c r="AK19" s="8"/>
    </row>
    <row r="20" spans="1:37" ht="17.25">
      <c r="A20" s="8">
        <v>10</v>
      </c>
      <c r="B20" s="9" t="str">
        <f t="shared" si="0"/>
        <v>พฤ</v>
      </c>
      <c r="C20" s="10">
        <f t="shared" si="1"/>
        <v>44427</v>
      </c>
      <c r="D20" s="11"/>
      <c r="E20" s="11">
        <v>3</v>
      </c>
      <c r="F20" s="9"/>
      <c r="G20" s="10"/>
      <c r="H20" s="21"/>
      <c r="I20" s="11"/>
      <c r="J20" s="19"/>
      <c r="K20" s="18"/>
      <c r="L20" s="21"/>
      <c r="M20" s="21"/>
      <c r="N20" s="14"/>
      <c r="O20" s="8">
        <v>10</v>
      </c>
      <c r="P20" s="9" t="str">
        <f t="shared" si="2"/>
        <v>ศ.</v>
      </c>
      <c r="Q20" s="10">
        <f t="shared" si="3"/>
        <v>44428</v>
      </c>
      <c r="R20" s="11">
        <v>3</v>
      </c>
      <c r="S20" s="8"/>
      <c r="T20" s="15"/>
      <c r="U20" s="18"/>
      <c r="V20" s="8"/>
      <c r="W20" s="8"/>
      <c r="X20" s="15"/>
      <c r="Y20" s="20"/>
      <c r="Z20" s="8"/>
      <c r="AA20" s="8"/>
      <c r="AB20" s="14"/>
      <c r="AC20" s="8">
        <v>10</v>
      </c>
      <c r="AD20" s="9"/>
      <c r="AE20" s="10"/>
      <c r="AF20" s="11"/>
      <c r="AG20" s="11"/>
      <c r="AH20" s="12"/>
      <c r="AI20" s="44"/>
      <c r="AJ20" s="8"/>
      <c r="AK20" s="8"/>
    </row>
    <row r="21" spans="1:37" ht="17.25">
      <c r="A21" s="8">
        <v>11</v>
      </c>
      <c r="B21" s="9" t="str">
        <f t="shared" si="0"/>
        <v>พฤ</v>
      </c>
      <c r="C21" s="10">
        <f t="shared" si="1"/>
        <v>44434</v>
      </c>
      <c r="D21" s="11"/>
      <c r="E21" s="11">
        <v>3</v>
      </c>
      <c r="F21" s="9"/>
      <c r="G21" s="10"/>
      <c r="H21" s="8"/>
      <c r="I21" s="11"/>
      <c r="J21" s="15"/>
      <c r="K21" s="18"/>
      <c r="L21" s="8"/>
      <c r="M21" s="8"/>
      <c r="N21" s="14"/>
      <c r="O21" s="8">
        <v>11</v>
      </c>
      <c r="P21" s="9" t="str">
        <f t="shared" si="2"/>
        <v>ศ.</v>
      </c>
      <c r="Q21" s="10">
        <f t="shared" si="3"/>
        <v>44435</v>
      </c>
      <c r="R21" s="11">
        <v>3</v>
      </c>
      <c r="S21" s="8"/>
      <c r="T21" s="15"/>
      <c r="U21" s="18"/>
      <c r="V21" s="8"/>
      <c r="W21" s="8"/>
      <c r="X21" s="15"/>
      <c r="Y21" s="13"/>
      <c r="Z21" s="8"/>
      <c r="AA21" s="8"/>
      <c r="AB21" s="14"/>
      <c r="AC21" s="8">
        <v>11</v>
      </c>
      <c r="AD21" s="9"/>
      <c r="AE21" s="10"/>
      <c r="AF21" s="11"/>
      <c r="AG21" s="11"/>
      <c r="AH21" s="12"/>
      <c r="AI21" s="13"/>
      <c r="AJ21" s="8"/>
      <c r="AK21" s="8"/>
    </row>
    <row r="22" spans="1:37" ht="17.25">
      <c r="A22" s="8">
        <v>12</v>
      </c>
      <c r="B22" s="9" t="str">
        <f t="shared" si="0"/>
        <v>พฤ</v>
      </c>
      <c r="C22" s="10">
        <f>C21+7</f>
        <v>44441</v>
      </c>
      <c r="D22" s="11"/>
      <c r="E22" s="11">
        <v>3</v>
      </c>
      <c r="F22" s="9"/>
      <c r="G22" s="10"/>
      <c r="H22" s="8"/>
      <c r="I22" s="11"/>
      <c r="J22" s="15"/>
      <c r="K22" s="18"/>
      <c r="L22" s="8"/>
      <c r="M22" s="8"/>
      <c r="N22" s="14"/>
      <c r="O22" s="8">
        <v>12</v>
      </c>
      <c r="P22" s="9" t="str">
        <f t="shared" si="2"/>
        <v>ศ.</v>
      </c>
      <c r="Q22" s="10">
        <f t="shared" si="3"/>
        <v>44442</v>
      </c>
      <c r="R22" s="11">
        <v>3</v>
      </c>
      <c r="S22" s="8"/>
      <c r="T22" s="15"/>
      <c r="U22" s="18"/>
      <c r="V22" s="8"/>
      <c r="W22" s="8"/>
      <c r="X22" s="15"/>
      <c r="Y22" s="13"/>
      <c r="Z22" s="8"/>
      <c r="AA22" s="8"/>
      <c r="AB22" s="14"/>
      <c r="AC22" s="8">
        <v>12</v>
      </c>
      <c r="AD22" s="9"/>
      <c r="AE22" s="10"/>
      <c r="AF22" s="11"/>
      <c r="AG22" s="11"/>
      <c r="AH22" s="12"/>
      <c r="AI22" s="13"/>
      <c r="AJ22" s="8"/>
      <c r="AK22" s="8"/>
    </row>
    <row r="23" spans="1:37" ht="17.25">
      <c r="A23" s="8">
        <v>13</v>
      </c>
      <c r="B23" s="9" t="str">
        <f t="shared" si="0"/>
        <v>พฤ</v>
      </c>
      <c r="C23" s="10">
        <f>C22+7</f>
        <v>44448</v>
      </c>
      <c r="D23" s="11"/>
      <c r="E23" s="11">
        <v>3</v>
      </c>
      <c r="F23" s="9"/>
      <c r="G23" s="16"/>
      <c r="H23" s="8"/>
      <c r="I23" s="11"/>
      <c r="J23" s="15"/>
      <c r="K23" s="18"/>
      <c r="L23" s="8"/>
      <c r="M23" s="8"/>
      <c r="N23" s="14"/>
      <c r="O23" s="8">
        <v>13</v>
      </c>
      <c r="P23" s="9" t="str">
        <f t="shared" si="2"/>
        <v>ศ.</v>
      </c>
      <c r="Q23" s="10">
        <f t="shared" si="3"/>
        <v>44449</v>
      </c>
      <c r="R23" s="11">
        <v>3</v>
      </c>
      <c r="S23" s="8"/>
      <c r="T23" s="15"/>
      <c r="U23" s="16"/>
      <c r="V23" s="8"/>
      <c r="W23" s="8"/>
      <c r="X23" s="15"/>
      <c r="Y23" s="13"/>
      <c r="Z23" s="8"/>
      <c r="AA23" s="8"/>
      <c r="AB23" s="14"/>
      <c r="AC23" s="8">
        <v>13</v>
      </c>
      <c r="AD23" s="9"/>
      <c r="AE23" s="10"/>
      <c r="AF23" s="11"/>
      <c r="AG23" s="11"/>
      <c r="AH23" s="12"/>
      <c r="AI23" s="13"/>
      <c r="AJ23" s="8"/>
      <c r="AK23" s="8"/>
    </row>
    <row r="24" spans="1:37" ht="17.25">
      <c r="A24" s="8">
        <v>14</v>
      </c>
      <c r="B24" s="9" t="str">
        <f t="shared" si="0"/>
        <v>พฤ</v>
      </c>
      <c r="C24" s="10">
        <f>C23+7</f>
        <v>44455</v>
      </c>
      <c r="D24" s="11"/>
      <c r="E24" s="11">
        <v>3</v>
      </c>
      <c r="F24" s="9"/>
      <c r="G24" s="10"/>
      <c r="H24" s="8"/>
      <c r="I24" s="11"/>
      <c r="J24" s="15"/>
      <c r="K24" s="18"/>
      <c r="L24" s="8"/>
      <c r="M24" s="8"/>
      <c r="N24" s="14"/>
      <c r="O24" s="8">
        <v>14</v>
      </c>
      <c r="P24" s="9" t="str">
        <f t="shared" si="2"/>
        <v>ศ.</v>
      </c>
      <c r="Q24" s="10">
        <f t="shared" si="3"/>
        <v>44456</v>
      </c>
      <c r="R24" s="11">
        <v>3</v>
      </c>
      <c r="S24" s="8"/>
      <c r="T24" s="15"/>
      <c r="U24" s="18"/>
      <c r="V24" s="8"/>
      <c r="W24" s="8"/>
      <c r="X24" s="15"/>
      <c r="Y24" s="13"/>
      <c r="Z24" s="8"/>
      <c r="AA24" s="8"/>
      <c r="AB24" s="14"/>
      <c r="AC24" s="8">
        <v>14</v>
      </c>
      <c r="AD24" s="9"/>
      <c r="AE24" s="10"/>
      <c r="AF24" s="11"/>
      <c r="AG24" s="11"/>
      <c r="AH24" s="12"/>
      <c r="AI24" s="13"/>
      <c r="AJ24" s="8"/>
      <c r="AK24" s="8"/>
    </row>
    <row r="25" spans="1:37" ht="17.25">
      <c r="A25" s="8">
        <v>15</v>
      </c>
      <c r="B25" s="9" t="str">
        <f t="shared" si="0"/>
        <v>พฤ</v>
      </c>
      <c r="C25" s="10">
        <f>C24+7</f>
        <v>44462</v>
      </c>
      <c r="D25" s="11"/>
      <c r="E25" s="11">
        <v>3</v>
      </c>
      <c r="F25" s="9"/>
      <c r="G25" s="16"/>
      <c r="H25" s="8"/>
      <c r="I25" s="11"/>
      <c r="J25" s="15"/>
      <c r="K25" s="45"/>
      <c r="L25" s="8"/>
      <c r="M25" s="8"/>
      <c r="N25" s="14"/>
      <c r="O25" s="8">
        <v>15</v>
      </c>
      <c r="P25" s="9" t="str">
        <f t="shared" si="2"/>
        <v>ศ.</v>
      </c>
      <c r="Q25" s="10">
        <f t="shared" si="3"/>
        <v>44463</v>
      </c>
      <c r="R25" s="11">
        <v>3</v>
      </c>
      <c r="S25" s="8"/>
      <c r="T25" s="15"/>
      <c r="U25" s="16"/>
      <c r="V25" s="8"/>
      <c r="W25" s="8"/>
      <c r="X25" s="15"/>
      <c r="Y25" s="13"/>
      <c r="Z25" s="8"/>
      <c r="AA25" s="8"/>
      <c r="AB25" s="14"/>
      <c r="AC25" s="8">
        <v>15</v>
      </c>
      <c r="AD25" s="9"/>
      <c r="AE25" s="10"/>
      <c r="AF25" s="11"/>
      <c r="AG25" s="11"/>
      <c r="AH25" s="12"/>
      <c r="AI25" s="46"/>
      <c r="AJ25" s="8"/>
      <c r="AK25" s="8"/>
    </row>
    <row r="26" spans="1:37" ht="17.25">
      <c r="A26" s="8">
        <v>16</v>
      </c>
      <c r="B26" s="9" t="str">
        <f t="shared" si="0"/>
        <v>พฤ</v>
      </c>
      <c r="C26" s="10">
        <f>C25+7</f>
        <v>44469</v>
      </c>
      <c r="D26" s="11"/>
      <c r="E26" s="11">
        <v>3</v>
      </c>
      <c r="F26" s="9"/>
      <c r="G26" s="10"/>
      <c r="H26" s="22"/>
      <c r="I26" s="11"/>
      <c r="J26" s="23"/>
      <c r="K26" s="24"/>
      <c r="L26" s="22"/>
      <c r="M26" s="22"/>
      <c r="N26" s="14"/>
      <c r="O26" s="8">
        <v>16</v>
      </c>
      <c r="P26" s="9" t="str">
        <f t="shared" si="2"/>
        <v>ศ.</v>
      </c>
      <c r="Q26" s="10">
        <f t="shared" si="3"/>
        <v>44470</v>
      </c>
      <c r="R26" s="11">
        <v>3</v>
      </c>
      <c r="S26" s="8"/>
      <c r="T26" s="15"/>
      <c r="U26" s="24"/>
      <c r="V26" s="8"/>
      <c r="W26" s="8"/>
      <c r="X26" s="15"/>
      <c r="Y26" s="25"/>
      <c r="Z26" s="8"/>
      <c r="AA26" s="8"/>
      <c r="AB26" s="14"/>
      <c r="AC26" s="8">
        <v>16</v>
      </c>
      <c r="AD26" s="9"/>
      <c r="AE26" s="10"/>
      <c r="AF26" s="11"/>
      <c r="AG26" s="11"/>
      <c r="AH26" s="19"/>
      <c r="AI26" s="20"/>
      <c r="AJ26" s="8"/>
      <c r="AK26" s="8"/>
    </row>
    <row r="27" spans="1:37" ht="17.25">
      <c r="A27" s="8"/>
      <c r="B27" s="9"/>
      <c r="C27" s="10"/>
      <c r="D27" s="11"/>
      <c r="E27" s="26"/>
      <c r="F27" s="9"/>
      <c r="G27" s="10"/>
      <c r="H27" s="22"/>
      <c r="I27" s="22"/>
      <c r="J27" s="23"/>
      <c r="K27" s="24"/>
      <c r="L27" s="22"/>
      <c r="M27" s="22"/>
      <c r="N27" s="14"/>
      <c r="O27" s="8"/>
      <c r="P27" s="9"/>
      <c r="Q27" s="10"/>
      <c r="R27" s="11"/>
      <c r="S27" s="8"/>
      <c r="T27" s="15"/>
      <c r="U27" s="24"/>
      <c r="V27" s="8"/>
      <c r="W27" s="8"/>
      <c r="X27" s="15"/>
      <c r="Y27" s="25"/>
      <c r="Z27" s="8"/>
      <c r="AA27" s="8"/>
      <c r="AB27" s="14"/>
      <c r="AC27" s="8"/>
      <c r="AD27" s="9"/>
      <c r="AE27" s="10"/>
      <c r="AF27" s="26"/>
      <c r="AG27" s="26"/>
      <c r="AH27" s="19"/>
      <c r="AI27" s="20"/>
      <c r="AJ27" s="8"/>
      <c r="AK27" s="8"/>
    </row>
    <row r="28" spans="1:37" ht="17.25">
      <c r="A28" s="8"/>
      <c r="B28" s="9"/>
      <c r="C28" s="10"/>
      <c r="D28" s="11"/>
      <c r="E28" s="11"/>
      <c r="F28" s="9"/>
      <c r="G28" s="10"/>
      <c r="H28" s="22"/>
      <c r="I28" s="22"/>
      <c r="J28" s="23"/>
      <c r="K28" s="24"/>
      <c r="L28" s="22"/>
      <c r="M28" s="22"/>
      <c r="N28" s="14"/>
      <c r="O28" s="8"/>
      <c r="P28" s="9"/>
      <c r="Q28" s="10"/>
      <c r="R28" s="11"/>
      <c r="S28" s="8"/>
      <c r="T28" s="15"/>
      <c r="U28" s="24"/>
      <c r="V28" s="8"/>
      <c r="W28" s="8"/>
      <c r="X28" s="15"/>
      <c r="Y28" s="25"/>
      <c r="Z28" s="8"/>
      <c r="AA28" s="8"/>
      <c r="AB28" s="14"/>
      <c r="AC28" s="8"/>
      <c r="AD28" s="9"/>
      <c r="AE28" s="10"/>
      <c r="AF28" s="11"/>
      <c r="AG28" s="11"/>
      <c r="AH28" s="19"/>
      <c r="AI28" s="20"/>
      <c r="AJ28" s="8"/>
      <c r="AK28" s="8"/>
    </row>
    <row r="29" spans="1:37">
      <c r="A29" s="27" t="s">
        <v>12</v>
      </c>
      <c r="B29" s="28"/>
      <c r="C29" s="29"/>
      <c r="D29" s="30">
        <f>SUM(D11:D28)</f>
        <v>0</v>
      </c>
      <c r="E29" s="30">
        <f>SUM(E11:E28)</f>
        <v>45</v>
      </c>
      <c r="F29" s="31"/>
      <c r="G29" s="32"/>
      <c r="H29" s="27"/>
      <c r="I29" s="27">
        <f>SUM(I11:I28)</f>
        <v>0</v>
      </c>
      <c r="J29" s="28"/>
      <c r="K29" s="32"/>
      <c r="L29" s="30"/>
      <c r="M29" s="27">
        <v>6</v>
      </c>
      <c r="N29" s="33"/>
      <c r="O29" s="27" t="s">
        <v>12</v>
      </c>
      <c r="P29" s="34"/>
      <c r="Q29" s="35"/>
      <c r="R29" s="36">
        <f>SUM(R11:R28)</f>
        <v>45</v>
      </c>
      <c r="S29" s="36">
        <f>SUM(S11:S28)</f>
        <v>0</v>
      </c>
      <c r="T29" s="34"/>
      <c r="U29" s="35"/>
      <c r="V29" s="37"/>
      <c r="W29" s="36"/>
      <c r="X29" s="38"/>
      <c r="Y29" s="35"/>
      <c r="Z29" s="37">
        <v>6</v>
      </c>
      <c r="AA29" s="39"/>
      <c r="AB29" s="40"/>
      <c r="AC29" s="27" t="s">
        <v>12</v>
      </c>
      <c r="AD29" s="28"/>
      <c r="AE29" s="29"/>
      <c r="AF29" s="30">
        <f>SUM(AF11:AF28)</f>
        <v>0</v>
      </c>
      <c r="AG29" s="30">
        <f>SUM(AG11:AG28)</f>
        <v>0</v>
      </c>
      <c r="AH29" s="31"/>
      <c r="AI29" s="32"/>
      <c r="AJ29" s="37">
        <v>6</v>
      </c>
      <c r="AK29" s="21"/>
    </row>
    <row r="30" spans="1:37" ht="5.25" customHeight="1"/>
    <row r="31" spans="1:37" ht="18">
      <c r="C31" s="41" t="s">
        <v>13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 t="s">
        <v>14</v>
      </c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</row>
    <row r="32" spans="1:37" ht="18">
      <c r="C32" s="41"/>
      <c r="D32" s="41"/>
      <c r="E32" s="41" t="s">
        <v>15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 t="s">
        <v>16</v>
      </c>
      <c r="AB32" s="41"/>
      <c r="AC32" s="41"/>
      <c r="AD32" s="41"/>
      <c r="AE32" s="41"/>
      <c r="AF32" s="41"/>
      <c r="AG32" s="41"/>
      <c r="AH32" s="41"/>
      <c r="AI32" s="41"/>
      <c r="AJ32" s="41"/>
      <c r="AK32" s="41"/>
    </row>
    <row r="33" spans="3:37" ht="18">
      <c r="C33" s="41"/>
      <c r="D33" s="41"/>
      <c r="E33" s="41"/>
      <c r="F33" s="41"/>
      <c r="G33" s="48" t="s">
        <v>17</v>
      </c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 t="s">
        <v>18</v>
      </c>
      <c r="AD33" s="41"/>
      <c r="AE33" s="41"/>
      <c r="AF33" s="41"/>
      <c r="AG33" s="41"/>
      <c r="AH33" s="41"/>
      <c r="AI33" s="41"/>
      <c r="AJ33" s="41"/>
      <c r="AK33" s="41"/>
    </row>
  </sheetData>
  <mergeCells count="32">
    <mergeCell ref="A1:AK1"/>
    <mergeCell ref="A2:AK2"/>
    <mergeCell ref="A3:AK3"/>
    <mergeCell ref="A4:AK4"/>
    <mergeCell ref="A6:M6"/>
    <mergeCell ref="O6:AA6"/>
    <mergeCell ref="AC6:AK6"/>
    <mergeCell ref="A7:M7"/>
    <mergeCell ref="O7:AA7"/>
    <mergeCell ref="AC7:AK7"/>
    <mergeCell ref="A8:M8"/>
    <mergeCell ref="O8:AA8"/>
    <mergeCell ref="AC8:AK8"/>
    <mergeCell ref="V9:W9"/>
    <mergeCell ref="A9:A10"/>
    <mergeCell ref="C9:C10"/>
    <mergeCell ref="D9:E9"/>
    <mergeCell ref="G9:G10"/>
    <mergeCell ref="H9:I9"/>
    <mergeCell ref="K9:K10"/>
    <mergeCell ref="L9:M9"/>
    <mergeCell ref="O9:O10"/>
    <mergeCell ref="Q9:Q10"/>
    <mergeCell ref="R9:S9"/>
    <mergeCell ref="U9:U10"/>
    <mergeCell ref="AJ9:AK9"/>
    <mergeCell ref="Y9:Y10"/>
    <mergeCell ref="Z9:AA9"/>
    <mergeCell ref="AC9:AC10"/>
    <mergeCell ref="AE9:AE10"/>
    <mergeCell ref="AF9:AG9"/>
    <mergeCell ref="AI9:AI10"/>
  </mergeCells>
  <conditionalFormatting sqref="L14:N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82677165354330717" right="0.23622047244094491" top="0.74803149606299213" bottom="0.35433070866141736" header="0.31496062992125984" footer="0.31496062992125984"/>
  <pageSetup paperSize="9" scale="85" orientation="landscape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O21"/>
  <sheetViews>
    <sheetView zoomScaleNormal="100" workbookViewId="0">
      <selection activeCell="B4" sqref="B4:B6"/>
    </sheetView>
  </sheetViews>
  <sheetFormatPr defaultColWidth="9" defaultRowHeight="24"/>
  <cols>
    <col min="1" max="1" width="7.7109375" style="182" customWidth="1"/>
    <col min="2" max="2" width="35.28515625" style="182" customWidth="1"/>
    <col min="3" max="3" width="22.28515625" style="182" customWidth="1"/>
    <col min="4" max="5" width="11.140625" style="182" customWidth="1"/>
    <col min="6" max="6" width="10.28515625" style="182" customWidth="1"/>
    <col min="7" max="7" width="15.85546875" style="182" bestFit="1" customWidth="1"/>
    <col min="8" max="8" width="10.140625" style="182" customWidth="1"/>
    <col min="9" max="9" width="10.7109375" style="182" bestFit="1" customWidth="1"/>
    <col min="10" max="16384" width="9" style="182"/>
  </cols>
  <sheetData>
    <row r="1" spans="1:41">
      <c r="A1" s="263" t="s">
        <v>65</v>
      </c>
      <c r="B1" s="263"/>
      <c r="C1" s="263"/>
      <c r="D1" s="263"/>
      <c r="E1" s="263"/>
      <c r="F1" s="263"/>
      <c r="G1" s="263"/>
      <c r="H1" s="263"/>
      <c r="I1" s="263"/>
    </row>
    <row r="2" spans="1:41" ht="24.75" thickBot="1">
      <c r="A2" s="281" t="s">
        <v>124</v>
      </c>
      <c r="B2" s="281"/>
      <c r="C2" s="281"/>
      <c r="D2" s="281"/>
      <c r="E2" s="281"/>
      <c r="F2" s="281"/>
      <c r="G2" s="281"/>
      <c r="H2" s="281"/>
      <c r="I2" s="281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</row>
    <row r="3" spans="1:41">
      <c r="A3" s="264" t="s">
        <v>77</v>
      </c>
      <c r="B3" s="265"/>
      <c r="C3" s="265"/>
      <c r="D3" s="265"/>
      <c r="E3" s="265"/>
      <c r="F3" s="265"/>
      <c r="G3" s="265"/>
      <c r="H3" s="266"/>
      <c r="I3" s="267"/>
    </row>
    <row r="4" spans="1:41">
      <c r="A4" s="278" t="s">
        <v>20</v>
      </c>
      <c r="B4" s="278" t="s">
        <v>21</v>
      </c>
      <c r="C4" s="278" t="s">
        <v>22</v>
      </c>
      <c r="D4" s="183" t="s">
        <v>116</v>
      </c>
      <c r="E4" s="183" t="s">
        <v>117</v>
      </c>
      <c r="F4" s="276" t="s">
        <v>118</v>
      </c>
      <c r="G4" s="277"/>
      <c r="H4" s="183" t="s">
        <v>119</v>
      </c>
      <c r="I4" s="183" t="s">
        <v>120</v>
      </c>
    </row>
    <row r="5" spans="1:41">
      <c r="A5" s="279"/>
      <c r="B5" s="279"/>
      <c r="C5" s="279"/>
      <c r="D5" s="268" t="s">
        <v>114</v>
      </c>
      <c r="E5" s="268" t="s">
        <v>23</v>
      </c>
      <c r="F5" s="270" t="s">
        <v>63</v>
      </c>
      <c r="G5" s="271"/>
      <c r="H5" s="274" t="s">
        <v>112</v>
      </c>
      <c r="I5" s="272" t="s">
        <v>113</v>
      </c>
    </row>
    <row r="6" spans="1:41" s="184" customFormat="1">
      <c r="A6" s="280"/>
      <c r="B6" s="280"/>
      <c r="C6" s="280"/>
      <c r="D6" s="269"/>
      <c r="E6" s="269"/>
      <c r="F6" s="198" t="s">
        <v>24</v>
      </c>
      <c r="G6" s="198" t="s">
        <v>115</v>
      </c>
      <c r="H6" s="275"/>
      <c r="I6" s="273"/>
    </row>
    <row r="7" spans="1:41">
      <c r="A7" s="185">
        <v>1</v>
      </c>
      <c r="B7" s="186" t="s">
        <v>54</v>
      </c>
      <c r="C7" s="186" t="s">
        <v>57</v>
      </c>
      <c r="D7" s="187">
        <v>3</v>
      </c>
      <c r="E7" s="187">
        <v>42</v>
      </c>
      <c r="F7" s="188">
        <f>IF(E7=0,0,
IF(E7&lt;=15,0.5,
IF(E7&lt;=18,0.6,
IF(E7&lt;=21,0.7,
IF(E7&lt;=24,0.8,
IF(E7&lt;=27,0.9,
IF(E7&lt;=30,1,
IF(E7&lt;=34,1.075,
IF(E7&lt;=38,1.15,
IF(E7&lt;=42,1.225,
IF(E7&lt;=46,1.3,
IF(E7&lt;=50,1.375,
IF(E7&lt;=54,1.45,
IF(E7&lt;=58,1.525,
IF(E7&lt;=62,1.6,
IF(E7&lt;=66,1.675,
IF(E7&lt;=70,1.75,
IF(E7&lt;=74,1.775,
IF(E7&lt;=78,1.8,
IF(E7&lt;=82,1.825,
IF(E7&lt;=86,1.85,
IF(E7&lt;=90,1.875,
IF(E7&lt;=94,1.9,
IF(E7&lt;=98,1.925,
IF(E7&lt;=102,1.95,
IF(E7&lt;=106,1.975,
IF(E7&lt;=110,2,
2+0.25*ROUNDUP((E7-110)/30,0)
)))))))))))))))))))))))))))</f>
        <v>1.2250000000000001</v>
      </c>
      <c r="G7" s="189">
        <f t="shared" ref="G7:G9" si="0">D7*F7</f>
        <v>3.6750000000000003</v>
      </c>
      <c r="H7" s="190">
        <v>12</v>
      </c>
      <c r="I7" s="191">
        <f>G7*H7</f>
        <v>44.1</v>
      </c>
    </row>
    <row r="8" spans="1:41">
      <c r="A8" s="185">
        <v>2</v>
      </c>
      <c r="B8" s="186" t="s">
        <v>54</v>
      </c>
      <c r="C8" s="186" t="s">
        <v>58</v>
      </c>
      <c r="D8" s="187">
        <v>3</v>
      </c>
      <c r="E8" s="187">
        <v>19</v>
      </c>
      <c r="F8" s="188">
        <f t="shared" ref="F8:F12" si="1">IF(E8=0,0,
IF(E8&lt;=15,0.5,
IF(E8&lt;=18,0.6,
IF(E8&lt;=21,0.7,
IF(E8&lt;=24,0.8,
IF(E8&lt;=27,0.9,
IF(E8&lt;=30,1,
IF(E8&lt;=34,1.075,
IF(E8&lt;=38,1.15,
IF(E8&lt;=42,1.225,
IF(E8&lt;=46,1.3,
IF(E8&lt;=50,1.375,
IF(E8&lt;=54,1.45,
IF(E8&lt;=58,1.525,
IF(E8&lt;=62,1.6,
IF(E8&lt;=66,1.675,
IF(E8&lt;=70,1.75,
IF(E8&lt;=74,1.775,
IF(E8&lt;=78,1.8,
IF(E8&lt;=82,1.825,
IF(E8&lt;=86,1.85,
IF(E8&lt;=90,1.875,
IF(E8&lt;=94,1.9,
IF(E8&lt;=98,1.925,
IF(E8&lt;=102,1.95,
IF(E8&lt;=106,1.975,
IF(E8&lt;=110,2,
2+0.25*ROUNDUP((E8-110)/30,0)
)))))))))))))))))))))))))))</f>
        <v>0.7</v>
      </c>
      <c r="G8" s="189">
        <f>D8*F8</f>
        <v>2.0999999999999996</v>
      </c>
      <c r="H8" s="190">
        <v>15</v>
      </c>
      <c r="I8" s="191">
        <f t="shared" ref="I8:I12" si="2">G8*H8</f>
        <v>31.499999999999993</v>
      </c>
    </row>
    <row r="9" spans="1:41">
      <c r="A9" s="185">
        <v>3</v>
      </c>
      <c r="B9" s="192" t="s">
        <v>55</v>
      </c>
      <c r="C9" s="186" t="s">
        <v>59</v>
      </c>
      <c r="D9" s="187">
        <v>3</v>
      </c>
      <c r="E9" s="187">
        <v>57</v>
      </c>
      <c r="F9" s="188">
        <f t="shared" si="1"/>
        <v>1.5249999999999999</v>
      </c>
      <c r="G9" s="189">
        <f t="shared" si="0"/>
        <v>4.5749999999999993</v>
      </c>
      <c r="H9" s="190">
        <v>15</v>
      </c>
      <c r="I9" s="191">
        <f t="shared" si="2"/>
        <v>68.624999999999986</v>
      </c>
    </row>
    <row r="10" spans="1:41">
      <c r="A10" s="185">
        <v>4.0999999999999996</v>
      </c>
      <c r="B10" s="186" t="s">
        <v>56</v>
      </c>
      <c r="C10" s="186" t="s">
        <v>60</v>
      </c>
      <c r="D10" s="187">
        <v>3</v>
      </c>
      <c r="E10" s="187">
        <v>22</v>
      </c>
      <c r="F10" s="188">
        <f t="shared" si="1"/>
        <v>0.8</v>
      </c>
      <c r="G10" s="189">
        <f>D10*F10</f>
        <v>2.4000000000000004</v>
      </c>
      <c r="H10" s="190">
        <v>12</v>
      </c>
      <c r="I10" s="191">
        <f t="shared" si="2"/>
        <v>28.800000000000004</v>
      </c>
    </row>
    <row r="11" spans="1:41">
      <c r="A11" s="185">
        <v>4.2</v>
      </c>
      <c r="B11" s="186" t="s">
        <v>56</v>
      </c>
      <c r="C11" s="186" t="s">
        <v>61</v>
      </c>
      <c r="D11" s="187">
        <v>3</v>
      </c>
      <c r="E11" s="187">
        <v>24</v>
      </c>
      <c r="F11" s="188">
        <f t="shared" si="1"/>
        <v>0.8</v>
      </c>
      <c r="G11" s="189">
        <f>D11*F11</f>
        <v>2.4000000000000004</v>
      </c>
      <c r="H11" s="190">
        <v>15</v>
      </c>
      <c r="I11" s="191">
        <f t="shared" si="2"/>
        <v>36.000000000000007</v>
      </c>
    </row>
    <row r="12" spans="1:41">
      <c r="A12" s="185">
        <v>4.3</v>
      </c>
      <c r="B12" s="186" t="s">
        <v>56</v>
      </c>
      <c r="C12" s="186" t="s">
        <v>62</v>
      </c>
      <c r="D12" s="187">
        <v>3</v>
      </c>
      <c r="E12" s="187">
        <v>27</v>
      </c>
      <c r="F12" s="188">
        <f t="shared" si="1"/>
        <v>0.9</v>
      </c>
      <c r="G12" s="189">
        <f>D12*F12</f>
        <v>2.7</v>
      </c>
      <c r="H12" s="190">
        <v>15</v>
      </c>
      <c r="I12" s="191">
        <f t="shared" si="2"/>
        <v>40.5</v>
      </c>
    </row>
    <row r="13" spans="1:41">
      <c r="A13" s="185"/>
      <c r="B13" s="186"/>
      <c r="C13" s="186"/>
      <c r="D13" s="187"/>
      <c r="E13" s="187"/>
      <c r="F13" s="193"/>
      <c r="G13" s="194"/>
      <c r="H13" s="190"/>
      <c r="I13" s="191"/>
    </row>
    <row r="14" spans="1:41">
      <c r="A14" s="185"/>
      <c r="B14" s="199" t="s">
        <v>137</v>
      </c>
      <c r="C14" s="199" t="s">
        <v>137</v>
      </c>
      <c r="D14" s="199" t="s">
        <v>137</v>
      </c>
      <c r="E14" s="199" t="s">
        <v>137</v>
      </c>
      <c r="F14" s="199" t="s">
        <v>137</v>
      </c>
      <c r="G14" s="199" t="s">
        <v>137</v>
      </c>
      <c r="H14" s="199" t="s">
        <v>137</v>
      </c>
      <c r="I14" s="199" t="s">
        <v>137</v>
      </c>
    </row>
    <row r="15" spans="1:41" ht="24.75" thickBot="1">
      <c r="A15" s="260" t="s">
        <v>76</v>
      </c>
      <c r="B15" s="261"/>
      <c r="C15" s="261"/>
      <c r="D15" s="261"/>
      <c r="E15" s="261"/>
      <c r="F15" s="261"/>
      <c r="G15" s="261"/>
      <c r="H15" s="262"/>
      <c r="I15" s="195">
        <f>SUM(I7:I14)</f>
        <v>249.52499999999998</v>
      </c>
    </row>
    <row r="16" spans="1:41">
      <c r="A16" s="196" t="s">
        <v>116</v>
      </c>
      <c r="B16" s="182" t="s">
        <v>121</v>
      </c>
    </row>
    <row r="17" spans="1:2">
      <c r="A17" s="196" t="s">
        <v>117</v>
      </c>
      <c r="B17" s="182" t="s">
        <v>122</v>
      </c>
    </row>
    <row r="18" spans="1:2">
      <c r="A18" s="196" t="s">
        <v>118</v>
      </c>
      <c r="B18" s="182" t="s">
        <v>135</v>
      </c>
    </row>
    <row r="19" spans="1:2">
      <c r="A19" s="196" t="s">
        <v>119</v>
      </c>
      <c r="B19" s="182" t="s">
        <v>123</v>
      </c>
    </row>
    <row r="20" spans="1:2">
      <c r="A20" s="196" t="s">
        <v>120</v>
      </c>
      <c r="B20" s="182" t="s">
        <v>136</v>
      </c>
    </row>
    <row r="21" spans="1:2">
      <c r="A21" s="196"/>
    </row>
  </sheetData>
  <mergeCells count="13">
    <mergeCell ref="A15:H15"/>
    <mergeCell ref="A1:I1"/>
    <mergeCell ref="A3:I3"/>
    <mergeCell ref="D5:D6"/>
    <mergeCell ref="E5:E6"/>
    <mergeCell ref="F5:G5"/>
    <mergeCell ref="I5:I6"/>
    <mergeCell ref="H5:H6"/>
    <mergeCell ref="F4:G4"/>
    <mergeCell ref="A4:A6"/>
    <mergeCell ref="B4:B6"/>
    <mergeCell ref="C4:C6"/>
    <mergeCell ref="A2:I2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4294967293" r:id="rId1"/>
  <headerFooter>
    <oddFooter>&amp;Rแบบ สก.1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32B61-80B9-49CC-A77E-C300025F1FCC}">
  <dimension ref="A1:F36"/>
  <sheetViews>
    <sheetView tabSelected="1" workbookViewId="0">
      <selection activeCell="H14" sqref="H14"/>
    </sheetView>
  </sheetViews>
  <sheetFormatPr defaultColWidth="6.85546875" defaultRowHeight="24"/>
  <cols>
    <col min="1" max="1" width="5.5703125" style="203" customWidth="1"/>
    <col min="2" max="2" width="60" style="203" customWidth="1"/>
    <col min="3" max="3" width="20.7109375" style="203" customWidth="1"/>
    <col min="4" max="4" width="12.7109375" style="203" customWidth="1"/>
    <col min="5" max="5" width="9.42578125" style="203" customWidth="1"/>
    <col min="6" max="6" width="11.5703125" style="203" customWidth="1"/>
    <col min="7" max="16384" width="6.85546875" style="203"/>
  </cols>
  <sheetData>
    <row r="1" spans="1:6" ht="27">
      <c r="A1" s="282" t="s">
        <v>141</v>
      </c>
      <c r="B1" s="282"/>
      <c r="C1" s="282"/>
      <c r="D1" s="282"/>
      <c r="E1" s="282"/>
      <c r="F1" s="282"/>
    </row>
    <row r="2" spans="1:6" ht="27">
      <c r="A2" s="283" t="s">
        <v>152</v>
      </c>
      <c r="B2" s="283"/>
      <c r="C2" s="283"/>
      <c r="D2" s="283"/>
      <c r="E2" s="283"/>
      <c r="F2" s="283"/>
    </row>
    <row r="3" spans="1:6">
      <c r="A3" s="206" t="s">
        <v>20</v>
      </c>
      <c r="B3" s="206" t="s">
        <v>146</v>
      </c>
      <c r="C3" s="206" t="s">
        <v>142</v>
      </c>
      <c r="D3" s="206" t="s">
        <v>143</v>
      </c>
      <c r="E3" s="206" t="s">
        <v>144</v>
      </c>
      <c r="F3" s="206" t="s">
        <v>145</v>
      </c>
    </row>
    <row r="4" spans="1:6">
      <c r="A4" s="204">
        <v>1</v>
      </c>
      <c r="B4" s="205" t="s">
        <v>147</v>
      </c>
      <c r="C4" s="204" t="s">
        <v>148</v>
      </c>
      <c r="D4" s="204" t="s">
        <v>149</v>
      </c>
      <c r="E4" s="204" t="s">
        <v>150</v>
      </c>
      <c r="F4" s="204" t="s">
        <v>151</v>
      </c>
    </row>
    <row r="5" spans="1:6">
      <c r="A5" s="204">
        <v>2</v>
      </c>
      <c r="B5" s="205"/>
      <c r="C5" s="205"/>
      <c r="D5" s="205"/>
      <c r="E5" s="205"/>
      <c r="F5" s="205"/>
    </row>
    <row r="6" spans="1:6">
      <c r="A6" s="204">
        <v>3</v>
      </c>
      <c r="B6" s="205"/>
      <c r="C6" s="205"/>
      <c r="D6" s="205"/>
      <c r="E6" s="205"/>
      <c r="F6" s="205"/>
    </row>
    <row r="7" spans="1:6">
      <c r="A7" s="204">
        <v>4</v>
      </c>
      <c r="B7" s="205"/>
      <c r="C7" s="205"/>
      <c r="D7" s="205"/>
      <c r="E7" s="205"/>
      <c r="F7" s="205"/>
    </row>
    <row r="8" spans="1:6">
      <c r="A8" s="204">
        <v>5</v>
      </c>
      <c r="B8" s="205"/>
      <c r="C8" s="205"/>
      <c r="D8" s="205"/>
      <c r="E8" s="205"/>
      <c r="F8" s="205"/>
    </row>
    <row r="9" spans="1:6">
      <c r="A9" s="205"/>
      <c r="B9" s="205"/>
      <c r="C9" s="205"/>
      <c r="D9" s="205"/>
      <c r="E9" s="205"/>
      <c r="F9" s="205"/>
    </row>
    <row r="10" spans="1:6">
      <c r="A10" s="205"/>
      <c r="B10" s="205"/>
      <c r="C10" s="205"/>
      <c r="D10" s="205"/>
      <c r="E10" s="205"/>
      <c r="F10" s="205"/>
    </row>
    <row r="11" spans="1:6">
      <c r="A11" s="205"/>
      <c r="B11" s="205"/>
      <c r="C11" s="205"/>
      <c r="D11" s="205"/>
      <c r="E11" s="205"/>
      <c r="F11" s="205"/>
    </row>
    <row r="12" spans="1:6">
      <c r="A12" s="205"/>
      <c r="B12" s="205"/>
      <c r="C12" s="205"/>
      <c r="D12" s="205"/>
      <c r="E12" s="205"/>
      <c r="F12" s="205"/>
    </row>
    <row r="13" spans="1:6">
      <c r="A13" s="205"/>
      <c r="B13" s="205"/>
      <c r="C13" s="205"/>
      <c r="D13" s="205"/>
      <c r="E13" s="205"/>
      <c r="F13" s="205"/>
    </row>
    <row r="14" spans="1:6">
      <c r="A14" s="205"/>
      <c r="B14" s="205"/>
      <c r="C14" s="205"/>
      <c r="D14" s="205"/>
      <c r="E14" s="205"/>
      <c r="F14" s="205"/>
    </row>
    <row r="15" spans="1:6">
      <c r="A15" s="205"/>
      <c r="B15" s="205"/>
      <c r="C15" s="205"/>
      <c r="D15" s="205"/>
      <c r="E15" s="205"/>
      <c r="F15" s="205"/>
    </row>
    <row r="16" spans="1:6">
      <c r="A16" s="205"/>
      <c r="B16" s="205"/>
      <c r="C16" s="205"/>
      <c r="D16" s="205"/>
      <c r="E16" s="205"/>
      <c r="F16" s="205"/>
    </row>
    <row r="17" spans="1:6">
      <c r="A17" s="205"/>
      <c r="B17" s="205"/>
      <c r="C17" s="205"/>
      <c r="D17" s="205"/>
      <c r="E17" s="205"/>
      <c r="F17" s="205"/>
    </row>
    <row r="18" spans="1:6">
      <c r="A18" s="205"/>
      <c r="B18" s="205"/>
      <c r="C18" s="205"/>
      <c r="D18" s="205"/>
      <c r="E18" s="205"/>
      <c r="F18" s="205"/>
    </row>
    <row r="19" spans="1:6">
      <c r="A19" s="205"/>
      <c r="B19" s="205"/>
      <c r="C19" s="205"/>
      <c r="D19" s="205"/>
      <c r="E19" s="205"/>
      <c r="F19" s="205"/>
    </row>
    <row r="20" spans="1:6">
      <c r="A20" s="205"/>
      <c r="B20" s="205"/>
      <c r="C20" s="205"/>
      <c r="D20" s="205"/>
      <c r="E20" s="205"/>
      <c r="F20" s="205"/>
    </row>
    <row r="21" spans="1:6">
      <c r="A21" s="205"/>
      <c r="B21" s="205"/>
      <c r="C21" s="205"/>
      <c r="D21" s="205"/>
      <c r="E21" s="205"/>
      <c r="F21" s="205"/>
    </row>
    <row r="22" spans="1:6">
      <c r="A22" s="205"/>
      <c r="B22" s="205"/>
      <c r="C22" s="205"/>
      <c r="D22" s="205"/>
      <c r="E22" s="205"/>
      <c r="F22" s="205"/>
    </row>
    <row r="23" spans="1:6">
      <c r="A23" s="205"/>
      <c r="B23" s="205"/>
      <c r="C23" s="205"/>
      <c r="D23" s="205"/>
      <c r="E23" s="205"/>
      <c r="F23" s="205"/>
    </row>
    <row r="24" spans="1:6">
      <c r="A24" s="205"/>
      <c r="B24" s="205"/>
      <c r="C24" s="205"/>
      <c r="D24" s="205"/>
      <c r="E24" s="205"/>
      <c r="F24" s="205"/>
    </row>
    <row r="25" spans="1:6">
      <c r="A25" s="205"/>
      <c r="B25" s="205"/>
      <c r="C25" s="205"/>
      <c r="D25" s="205"/>
      <c r="E25" s="205"/>
      <c r="F25" s="205"/>
    </row>
    <row r="26" spans="1:6">
      <c r="A26" s="205"/>
      <c r="B26" s="205"/>
      <c r="C26" s="205"/>
      <c r="D26" s="205"/>
      <c r="E26" s="205"/>
      <c r="F26" s="205"/>
    </row>
    <row r="27" spans="1:6">
      <c r="A27" s="205"/>
      <c r="B27" s="205"/>
      <c r="C27" s="205"/>
      <c r="D27" s="205"/>
      <c r="E27" s="205"/>
      <c r="F27" s="205"/>
    </row>
    <row r="28" spans="1:6">
      <c r="A28" s="205"/>
      <c r="B28" s="205"/>
      <c r="C28" s="205"/>
      <c r="D28" s="205"/>
      <c r="E28" s="205"/>
      <c r="F28" s="205"/>
    </row>
    <row r="29" spans="1:6">
      <c r="A29" s="205"/>
      <c r="B29" s="205"/>
      <c r="C29" s="205"/>
      <c r="D29" s="205"/>
      <c r="E29" s="205"/>
      <c r="F29" s="205"/>
    </row>
    <row r="30" spans="1:6">
      <c r="A30" s="207"/>
      <c r="B30" s="207"/>
      <c r="C30" s="207"/>
      <c r="D30" s="207"/>
      <c r="E30" s="207"/>
      <c r="F30" s="207"/>
    </row>
    <row r="31" spans="1:6">
      <c r="A31" s="207"/>
      <c r="B31" s="207"/>
      <c r="C31" s="207"/>
      <c r="D31" s="207"/>
      <c r="E31" s="207"/>
      <c r="F31" s="207"/>
    </row>
    <row r="32" spans="1:6">
      <c r="A32" s="207"/>
      <c r="B32" s="207"/>
      <c r="C32" s="207"/>
      <c r="D32" s="207"/>
      <c r="E32" s="207"/>
      <c r="F32" s="207"/>
    </row>
    <row r="33" spans="2:6">
      <c r="B33" s="203" t="s">
        <v>159</v>
      </c>
      <c r="D33" s="284" t="s">
        <v>155</v>
      </c>
      <c r="E33" s="284"/>
      <c r="F33" s="284"/>
    </row>
    <row r="34" spans="2:6">
      <c r="B34" s="203" t="s">
        <v>158</v>
      </c>
      <c r="D34" s="285" t="s">
        <v>153</v>
      </c>
      <c r="E34" s="285"/>
      <c r="F34" s="285"/>
    </row>
    <row r="35" spans="2:6">
      <c r="B35" s="203" t="s">
        <v>160</v>
      </c>
      <c r="D35" s="203" t="s">
        <v>154</v>
      </c>
    </row>
    <row r="36" spans="2:6">
      <c r="B36" s="285" t="s">
        <v>156</v>
      </c>
      <c r="C36" s="285"/>
      <c r="D36" s="285" t="s">
        <v>157</v>
      </c>
      <c r="E36" s="285"/>
      <c r="F36" s="285"/>
    </row>
  </sheetData>
  <mergeCells count="6">
    <mergeCell ref="A1:F1"/>
    <mergeCell ref="A2:F2"/>
    <mergeCell ref="D33:F33"/>
    <mergeCell ref="D34:F34"/>
    <mergeCell ref="D36:F36"/>
    <mergeCell ref="B36:C3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6661F-3D25-4B61-AE92-055389FA93E5}">
  <dimension ref="A1:D42"/>
  <sheetViews>
    <sheetView workbookViewId="0">
      <selection activeCell="J11" sqref="J11"/>
    </sheetView>
  </sheetViews>
  <sheetFormatPr defaultRowHeight="24"/>
  <cols>
    <col min="1" max="1" width="25.7109375" style="203" customWidth="1"/>
    <col min="2" max="2" width="24.85546875" style="203" customWidth="1"/>
    <col min="3" max="3" width="28" style="203" customWidth="1"/>
    <col min="4" max="4" width="28.85546875" style="203" customWidth="1"/>
    <col min="5" max="16384" width="9.140625" style="203"/>
  </cols>
  <sheetData>
    <row r="1" spans="1:4" ht="27">
      <c r="A1" s="286" t="s">
        <v>161</v>
      </c>
      <c r="B1" s="286"/>
      <c r="C1" s="286"/>
      <c r="D1" s="286"/>
    </row>
    <row r="2" spans="1:4">
      <c r="A2" s="203" t="s">
        <v>162</v>
      </c>
    </row>
    <row r="4" spans="1:4">
      <c r="A4" s="203" t="s">
        <v>163</v>
      </c>
    </row>
    <row r="5" spans="1:4">
      <c r="A5" s="203" t="s">
        <v>168</v>
      </c>
    </row>
    <row r="7" spans="1:4">
      <c r="A7" s="208" t="s">
        <v>164</v>
      </c>
    </row>
    <row r="8" spans="1:4">
      <c r="A8" s="203" t="s">
        <v>165</v>
      </c>
    </row>
    <row r="10" spans="1:4">
      <c r="A10" s="203" t="s">
        <v>166</v>
      </c>
    </row>
    <row r="11" spans="1:4">
      <c r="A11" s="203" t="s">
        <v>167</v>
      </c>
    </row>
    <row r="12" spans="1:4">
      <c r="A12" s="206" t="s">
        <v>169</v>
      </c>
      <c r="B12" s="206" t="s">
        <v>170</v>
      </c>
      <c r="C12" s="206" t="s">
        <v>171</v>
      </c>
      <c r="D12" s="206" t="s">
        <v>172</v>
      </c>
    </row>
    <row r="13" spans="1:4">
      <c r="A13" s="205" t="s">
        <v>173</v>
      </c>
      <c r="B13" s="205" t="s">
        <v>178</v>
      </c>
      <c r="C13" s="205" t="s">
        <v>179</v>
      </c>
      <c r="D13" s="209">
        <v>0.3</v>
      </c>
    </row>
    <row r="14" spans="1:4">
      <c r="A14" s="205"/>
      <c r="B14" s="205"/>
      <c r="C14" s="205" t="s">
        <v>180</v>
      </c>
      <c r="D14" s="205"/>
    </row>
    <row r="15" spans="1:4">
      <c r="A15" s="205"/>
      <c r="B15" s="205"/>
      <c r="C15" s="205" t="s">
        <v>181</v>
      </c>
      <c r="D15" s="205"/>
    </row>
    <row r="16" spans="1:4">
      <c r="A16" s="205"/>
      <c r="B16" s="205"/>
      <c r="C16" s="205" t="s">
        <v>182</v>
      </c>
      <c r="D16" s="205"/>
    </row>
    <row r="17" spans="1:4">
      <c r="A17" s="205"/>
      <c r="B17" s="205"/>
      <c r="C17" s="205" t="s">
        <v>183</v>
      </c>
      <c r="D17" s="205"/>
    </row>
    <row r="18" spans="1:4">
      <c r="A18" s="205"/>
      <c r="B18" s="205"/>
      <c r="C18" s="205" t="s">
        <v>184</v>
      </c>
      <c r="D18" s="205"/>
    </row>
    <row r="19" spans="1:4">
      <c r="A19" s="205"/>
      <c r="B19" s="205"/>
      <c r="C19" s="205"/>
      <c r="D19" s="205"/>
    </row>
    <row r="20" spans="1:4">
      <c r="A20" s="205" t="s">
        <v>174</v>
      </c>
      <c r="B20" s="205" t="s">
        <v>176</v>
      </c>
      <c r="C20" s="205" t="s">
        <v>181</v>
      </c>
      <c r="D20" s="209">
        <v>0.2</v>
      </c>
    </row>
    <row r="21" spans="1:4">
      <c r="A21" s="205"/>
      <c r="B21" s="205"/>
      <c r="C21" s="205" t="s">
        <v>180</v>
      </c>
      <c r="D21" s="205"/>
    </row>
    <row r="22" spans="1:4">
      <c r="A22" s="205"/>
      <c r="B22" s="205"/>
      <c r="C22" s="205" t="s">
        <v>185</v>
      </c>
      <c r="D22" s="205"/>
    </row>
    <row r="23" spans="1:4">
      <c r="A23" s="205"/>
      <c r="B23" s="205"/>
      <c r="C23" s="205" t="s">
        <v>186</v>
      </c>
      <c r="D23" s="205"/>
    </row>
    <row r="24" spans="1:4">
      <c r="A24" s="205"/>
      <c r="B24" s="205"/>
      <c r="C24" s="205"/>
      <c r="D24" s="205"/>
    </row>
    <row r="25" spans="1:4">
      <c r="A25" s="205" t="s">
        <v>175</v>
      </c>
      <c r="B25" s="205" t="s">
        <v>177</v>
      </c>
      <c r="C25" s="205" t="s">
        <v>181</v>
      </c>
      <c r="D25" s="209">
        <v>0.5</v>
      </c>
    </row>
    <row r="26" spans="1:4">
      <c r="A26" s="205"/>
      <c r="B26" s="205"/>
      <c r="C26" s="205" t="s">
        <v>180</v>
      </c>
      <c r="D26" s="205"/>
    </row>
    <row r="27" spans="1:4">
      <c r="A27" s="205"/>
      <c r="B27" s="205"/>
      <c r="C27" s="205" t="s">
        <v>185</v>
      </c>
      <c r="D27" s="205"/>
    </row>
    <row r="28" spans="1:4">
      <c r="A28" s="205"/>
      <c r="B28" s="205"/>
      <c r="C28" s="205" t="s">
        <v>186</v>
      </c>
      <c r="D28" s="205"/>
    </row>
    <row r="29" spans="1:4">
      <c r="A29" s="205"/>
      <c r="B29" s="205"/>
      <c r="C29" s="205" t="s">
        <v>187</v>
      </c>
      <c r="D29" s="205"/>
    </row>
    <row r="30" spans="1:4">
      <c r="A30" s="205"/>
      <c r="B30" s="205"/>
      <c r="C30" s="205" t="s">
        <v>188</v>
      </c>
      <c r="D30" s="205"/>
    </row>
    <row r="32" spans="1:4">
      <c r="A32" s="210" t="s">
        <v>104</v>
      </c>
    </row>
    <row r="33" spans="3:3">
      <c r="C33" s="203" t="s">
        <v>189</v>
      </c>
    </row>
    <row r="34" spans="3:3">
      <c r="C34" s="205" t="s">
        <v>190</v>
      </c>
    </row>
    <row r="37" spans="3:3">
      <c r="C37" s="203" t="s">
        <v>189</v>
      </c>
    </row>
    <row r="38" spans="3:3">
      <c r="C38" s="205" t="s">
        <v>191</v>
      </c>
    </row>
    <row r="41" spans="3:3">
      <c r="C41" s="203" t="s">
        <v>189</v>
      </c>
    </row>
    <row r="42" spans="3:3">
      <c r="C42" s="205" t="s">
        <v>192</v>
      </c>
    </row>
  </sheetData>
  <mergeCells count="1">
    <mergeCell ref="A1:D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C51C55C5B179234C8081AE08B8F347DD" ma:contentTypeVersion="33" ma:contentTypeDescription="สร้างเอกสารใหม่" ma:contentTypeScope="" ma:versionID="25b7980d31e64fad19d8cc29e2492139">
  <xsd:schema xmlns:xsd="http://www.w3.org/2001/XMLSchema" xmlns:xs="http://www.w3.org/2001/XMLSchema" xmlns:p="http://schemas.microsoft.com/office/2006/metadata/properties" xmlns:ns3="7588910b-5ffc-4102-b996-42f626404f6f" xmlns:ns4="5f799e29-ef6d-4ac2-b7bf-86c7f2b1854d" targetNamespace="http://schemas.microsoft.com/office/2006/metadata/properties" ma:root="true" ma:fieldsID="a7f26a7c7ca8faffa6efc47cfef5e354" ns3:_="" ns4:_="">
    <xsd:import namespace="7588910b-5ffc-4102-b996-42f626404f6f"/>
    <xsd:import namespace="5f799e29-ef6d-4ac2-b7bf-86c7f2b1854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ath_Settings" minOccurs="0"/>
                <xsd:element ref="ns3:Distribution_Groups" minOccurs="0"/>
                <xsd:element ref="ns3:LMS_Mapping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910b-5ffc-4102-b996-42f626404f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otebookType" ma:index="14" nillable="true" ma:displayName="Notebook Type" ma:internalName="NotebookType">
      <xsd:simpleType>
        <xsd:restriction base="dms:Text"/>
      </xsd:simpleType>
    </xsd:element>
    <xsd:element name="FolderType" ma:index="15" nillable="true" ma:displayName="Folder Type" ma:internalName="FolderType">
      <xsd:simpleType>
        <xsd:restriction base="dms:Text"/>
      </xsd:simpleType>
    </xsd:element>
    <xsd:element name="CultureName" ma:index="16" nillable="true" ma:displayName="Culture Name" ma:internalName="CultureName">
      <xsd:simpleType>
        <xsd:restriction base="dms:Text"/>
      </xsd:simpleType>
    </xsd:element>
    <xsd:element name="AppVersion" ma:index="17" nillable="true" ma:displayName="App Version" ma:internalName="AppVersion">
      <xsd:simpleType>
        <xsd:restriction base="dms:Text"/>
      </xsd:simpleType>
    </xsd:element>
    <xsd:element name="TeamsChannelId" ma:index="18" nillable="true" ma:displayName="Teams Channel Id" ma:internalName="TeamsChannelId">
      <xsd:simpleType>
        <xsd:restriction base="dms:Text"/>
      </xsd:simpleType>
    </xsd:element>
    <xsd:element name="Owner" ma:index="19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20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1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2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3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4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5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6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7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8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9" nillable="true" ma:displayName="Is Collaboration Space Locked" ma:internalName="Is_Collaboration_Space_Locked">
      <xsd:simpleType>
        <xsd:restriction base="dms:Boolean"/>
      </xsd:simpleType>
    </xsd:element>
    <xsd:element name="IsNotebookLocked" ma:index="30" nillable="true" ma:displayName="Is Notebook Locked" ma:internalName="IsNotebookLocked">
      <xsd:simpleType>
        <xsd:restriction base="dms:Boolean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ath_Settings" ma:index="36" nillable="true" ma:displayName="Math Settings" ma:internalName="Math_Settings">
      <xsd:simpleType>
        <xsd:restriction base="dms:Text"/>
      </xsd:simpleType>
    </xsd:element>
    <xsd:element name="Distribution_Groups" ma:index="37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8" nillable="true" ma:displayName="LMS Mappings" ma:internalName="LMS_Mappings">
      <xsd:simpleType>
        <xsd:restriction base="dms:Note">
          <xsd:maxLength value="255"/>
        </xsd:restriction>
      </xsd:simpleType>
    </xsd:element>
    <xsd:element name="MediaServiceAutoKeyPoints" ma:index="3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799e29-ef6d-4ac2-b7bf-86c7f2b1854d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3" nillable="true" ma:displayName="การแชร์แฮชคำแนะนำ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ltureName xmlns="7588910b-5ffc-4102-b996-42f626404f6f" xsi:nil="true"/>
    <Student_Groups xmlns="7588910b-5ffc-4102-b996-42f626404f6f">
      <UserInfo>
        <DisplayName/>
        <AccountId xsi:nil="true"/>
        <AccountType/>
      </UserInfo>
    </Student_Groups>
    <Self_Registration_Enabled xmlns="7588910b-5ffc-4102-b996-42f626404f6f" xsi:nil="true"/>
    <Invited_Students xmlns="7588910b-5ffc-4102-b996-42f626404f6f" xsi:nil="true"/>
    <Has_Teacher_Only_SectionGroup xmlns="7588910b-5ffc-4102-b996-42f626404f6f" xsi:nil="true"/>
    <Math_Settings xmlns="7588910b-5ffc-4102-b996-42f626404f6f" xsi:nil="true"/>
    <Is_Collaboration_Space_Locked xmlns="7588910b-5ffc-4102-b996-42f626404f6f" xsi:nil="true"/>
    <AppVersion xmlns="7588910b-5ffc-4102-b996-42f626404f6f" xsi:nil="true"/>
    <Owner xmlns="7588910b-5ffc-4102-b996-42f626404f6f">
      <UserInfo>
        <DisplayName/>
        <AccountId xsi:nil="true"/>
        <AccountType/>
      </UserInfo>
    </Owner>
    <Distribution_Groups xmlns="7588910b-5ffc-4102-b996-42f626404f6f" xsi:nil="true"/>
    <Invited_Teachers xmlns="7588910b-5ffc-4102-b996-42f626404f6f" xsi:nil="true"/>
    <IsNotebookLocked xmlns="7588910b-5ffc-4102-b996-42f626404f6f" xsi:nil="true"/>
    <LMS_Mappings xmlns="7588910b-5ffc-4102-b996-42f626404f6f" xsi:nil="true"/>
    <NotebookType xmlns="7588910b-5ffc-4102-b996-42f626404f6f" xsi:nil="true"/>
    <FolderType xmlns="7588910b-5ffc-4102-b996-42f626404f6f" xsi:nil="true"/>
    <Teachers xmlns="7588910b-5ffc-4102-b996-42f626404f6f">
      <UserInfo>
        <DisplayName/>
        <AccountId xsi:nil="true"/>
        <AccountType/>
      </UserInfo>
    </Teachers>
    <Students xmlns="7588910b-5ffc-4102-b996-42f626404f6f">
      <UserInfo>
        <DisplayName/>
        <AccountId xsi:nil="true"/>
        <AccountType/>
      </UserInfo>
    </Students>
    <Templates xmlns="7588910b-5ffc-4102-b996-42f626404f6f" xsi:nil="true"/>
    <DefaultSectionNames xmlns="7588910b-5ffc-4102-b996-42f626404f6f" xsi:nil="true"/>
    <TeamsChannelId xmlns="7588910b-5ffc-4102-b996-42f626404f6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23DD75-0D89-4090-A696-2F6F51FF3A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88910b-5ffc-4102-b996-42f626404f6f"/>
    <ds:schemaRef ds:uri="5f799e29-ef6d-4ac2-b7bf-86c7f2b185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327998-D0A2-40F6-9A95-48A2DEA6E492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7588910b-5ffc-4102-b996-42f626404f6f"/>
    <ds:schemaRef ds:uri="http://schemas.microsoft.com/office/2006/documentManagement/types"/>
    <ds:schemaRef ds:uri="5f799e29-ef6d-4ac2-b7bf-86c7f2b1854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A925C0B-BE7F-4B03-93C3-B8E26C041B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สมทบ</vt:lpstr>
      <vt:lpstr>สมทบ (2)</vt:lpstr>
      <vt:lpstr>คส.1</vt:lpstr>
      <vt:lpstr>รคส1(P1)</vt:lpstr>
      <vt:lpstr>รคส1(P2)</vt:lpstr>
      <vt:lpstr>เกินฐาน (3)</vt:lpstr>
      <vt:lpstr>แบบสรุปภาระการสอน</vt:lpstr>
      <vt:lpstr>สรุปรายชื่อผลงานฯ</vt:lpstr>
      <vt:lpstr>แบบแสดงหลักฐานฯ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ว่าที่ร.ตประกาศิต ศรีทะแก้ว</dc:creator>
  <cp:keywords/>
  <dc:description/>
  <cp:lastModifiedBy>นางสุพัตรา ตาดคำ</cp:lastModifiedBy>
  <cp:revision/>
  <cp:lastPrinted>2025-08-25T07:18:53Z</cp:lastPrinted>
  <dcterms:created xsi:type="dcterms:W3CDTF">2020-09-14T12:18:18Z</dcterms:created>
  <dcterms:modified xsi:type="dcterms:W3CDTF">2025-08-27T09:32:48Z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0x010100C51C55C5B179234C8081AE08B8F347DD</vt:lpwstr>
  </property>
</Properties>
</file>