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eb\ระดับหลักสูตร\ฟอร์มตรวจประเมินและฟอร์มรายงานผลตรวจประเมิน_ระดับหลักสูตร\"/>
    </mc:Choice>
  </mc:AlternateContent>
  <bookViews>
    <workbookView xWindow="0" yWindow="0" windowWidth="20730" windowHeight="8925" activeTab="2"/>
  </bookViews>
  <sheets>
    <sheet name="กรอกคะแนน" sheetId="1" r:id="rId1"/>
    <sheet name="ตบช.4.2 คุณภาพอาจารย์" sheetId="3" r:id="rId2"/>
    <sheet name="ผลการวิเคราะห์" sheetId="2" r:id="rId3"/>
  </sheets>
  <definedNames>
    <definedName name="_xlnm._FilterDatabase" localSheetId="0" hidden="1">กรอกคะแนน!$A$1:$E$35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18" i="1"/>
  <c r="C17" i="3" l="1"/>
  <c r="C18" i="3"/>
  <c r="C19" i="3"/>
  <c r="C20" i="3"/>
  <c r="C11" i="3" l="1"/>
  <c r="C12" i="3" s="1"/>
  <c r="C14" i="3" s="1"/>
  <c r="C16" i="3"/>
  <c r="C5" i="3"/>
  <c r="C6" i="3" s="1"/>
  <c r="C13" i="3" l="1"/>
  <c r="C7" i="3"/>
  <c r="C21" i="3"/>
  <c r="C22" i="3" s="1"/>
  <c r="C23" i="3" s="1"/>
  <c r="C24" i="3" s="1"/>
  <c r="D13" i="2" l="1"/>
  <c r="E29" i="1" l="1"/>
  <c r="E23" i="1"/>
  <c r="E15" i="1"/>
  <c r="E10" i="1"/>
  <c r="H9" i="2" l="1"/>
  <c r="H8" i="2"/>
  <c r="I8" i="2" s="1"/>
  <c r="H6" i="2"/>
  <c r="I6" i="2" s="1"/>
  <c r="H5" i="2"/>
  <c r="I5" i="2" s="1"/>
  <c r="G13" i="2"/>
  <c r="G14" i="2" s="1"/>
  <c r="F13" i="2"/>
  <c r="F14" i="2" s="1"/>
  <c r="F9" i="2"/>
  <c r="F8" i="2"/>
  <c r="E8" i="2"/>
  <c r="E6" i="2"/>
  <c r="G5" i="2"/>
  <c r="E4" i="2"/>
  <c r="E7" i="2"/>
  <c r="H7" i="2" l="1"/>
  <c r="I7" i="2" s="1"/>
  <c r="E13" i="2"/>
  <c r="E14" i="2" s="1"/>
  <c r="H13" i="2"/>
  <c r="I9" i="2"/>
  <c r="E33" i="1"/>
  <c r="H14" i="2" l="1"/>
  <c r="I13" i="2"/>
</calcChain>
</file>

<file path=xl/sharedStrings.xml><?xml version="1.0" encoding="utf-8"?>
<sst xmlns="http://schemas.openxmlformats.org/spreadsheetml/2006/main" count="102" uniqueCount="76">
  <si>
    <t>เกณฑ์การประเมิน</t>
  </si>
  <si>
    <t>ผลการดำเนินงาน</t>
  </si>
  <si>
    <t>หน่วยนับ</t>
  </si>
  <si>
    <t>คะแนน</t>
  </si>
  <si>
    <t>องค์ประกอบที่ 1  การกำกับมาตรฐาน</t>
  </si>
  <si>
    <t>ตัวบ่งชี้ 1.1 การบริหารจัดการหลักสูตรตามเกณฑ์มาตรฐานหลักสูตรที่กำหนดโดย สกอ.</t>
  </si>
  <si>
    <t xml:space="preserve">คะแนนฉลี่ย องค์ประกอบที่ 1 </t>
  </si>
  <si>
    <t>ผลการประเมินตัวบ่งชี้ที่ 1.1 หากเกณฑ์ไม่ผ่านข้อใดข้อหนึ่ง ถือว่าหลักสูตรไม่ได้มาตรฐานและผลการประเมินเป็นไม่ผ่านคะแนนเป็นศูนย์</t>
  </si>
  <si>
    <t>องค์ประกอบที่ 2 บัณฑิต</t>
  </si>
  <si>
    <t>ตัวบ่งชี้ที่  2.1  คุณภาพบัณฑิตตามกรอบมาตรฐานคุณวุฒิระดับอุดมศึกษาแห่งชาติ</t>
  </si>
  <si>
    <t xml:space="preserve">ค่าเฉลี่ย </t>
  </si>
  <si>
    <t/>
  </si>
  <si>
    <t>ตัวบ่งช้ที่ 2.2 ร้อยละของบัณฑิตปริญญาตรีที่ได้งานทำหรือประกอบอาชีพอิสระภายใน 1 ปี</t>
  </si>
  <si>
    <t>ร้อยละ</t>
  </si>
  <si>
    <t>คะแนนฉลี่ย องค์ประกอบที่ 2</t>
  </si>
  <si>
    <t>องค์ประกอบที่ 3  นักศึกษา</t>
  </si>
  <si>
    <t>ตัวบ่งชี้ที่  3.1  การรับนักศึกษา</t>
  </si>
  <si>
    <t xml:space="preserve">คะแนน </t>
  </si>
  <si>
    <t>ตัวบ่งชี้ที่  3.2  การส่งเสริมและพัฒนานักศึกษา</t>
  </si>
  <si>
    <t>ตัวบ่งชี้ที่  3.3  ผลที่เกิดกับนักศึกษา</t>
  </si>
  <si>
    <t>คะแนนฉลี่ย องค์ประกอบที่ 3</t>
  </si>
  <si>
    <t>องค์ประกอบที่ 4  อาจารย์</t>
  </si>
  <si>
    <t>ตัวบ่งชี้ที่  4.1  การบริหารและพัฒนาอาจารย์</t>
  </si>
  <si>
    <t>ตัวบ่งชี้ที่  4.2  คุณภาพอาจารย์</t>
  </si>
  <si>
    <t>ตัวบ่งชี้ที่  4.3  ผลที่เกิดกับอาจารย์</t>
  </si>
  <si>
    <t>คะแนนฉลี่ย องค์ประกอบที่ 4</t>
  </si>
  <si>
    <t>องค์ประกอบที่ 5 หลักสูตร การเรียนการสอน การประเมินผู้เรียน</t>
  </si>
  <si>
    <t>ตัวบ่งชี้ที่  5.1  สาระของรายวิชาในหลักสูตร</t>
  </si>
  <si>
    <t>ตัวบ่งชี้ที่  5.2  การวางระบบผู้สอนและกระบวนการจัดการเรียนการสอน</t>
  </si>
  <si>
    <t>ตัวบ่งชี้ที่  5.3 การประเมินผู้เรียน</t>
  </si>
  <si>
    <t>ตัวบ่งชี้ที่  5.4 ผลการดำเนินงานหลักสูตรตามกรอบมาตรฐานคุณวุฒิระดับอุดมศึกษาแห่งชาติ</t>
  </si>
  <si>
    <t>คะแนนฉลี่ย องค์ประกอบที่ 5</t>
  </si>
  <si>
    <t>องค์ประกอบที่ 6  สิ่งสนับสนุนการเรียนรู้</t>
  </si>
  <si>
    <t>ตัวบ่งชี้ที่ 6.1 สิ่งสนับสนุนการเรียนรู้</t>
  </si>
  <si>
    <t>คะแนนฉลี่ย องค์ประกอบที่ 6</t>
  </si>
  <si>
    <t xml:space="preserve">คะแนนเฉลี่ยทุกตัวบ่งชี้ องค์ประกอบที่ 2 - 6  </t>
  </si>
  <si>
    <t>ตาราง 2 ผลวิเคราะห์คุณภาพการศึกษาภายในระดับหลักสูตร</t>
  </si>
  <si>
    <t>องค์ประกอบ</t>
  </si>
  <si>
    <t>จำนวนตัวบ่งชี้</t>
  </si>
  <si>
    <t>Input</t>
  </si>
  <si>
    <t>Process</t>
  </si>
  <si>
    <t>Output</t>
  </si>
  <si>
    <t>คะแนนเฉลี่ย</t>
  </si>
  <si>
    <t>ระดับคุณภาพ</t>
  </si>
  <si>
    <t>1 การกำกับมาตรฐาน</t>
  </si>
  <si>
    <t>2 บัณฑิต</t>
  </si>
  <si>
    <t>3 นักศึกษา</t>
  </si>
  <si>
    <t>4 อาจารย์</t>
  </si>
  <si>
    <t>5 หลักสูตร การเรียนการสอน การประเมินผู้เรียน</t>
  </si>
  <si>
    <t>6 สิ่งสนับสนุนการเรียนรู้</t>
  </si>
  <si>
    <t>รวม</t>
  </si>
  <si>
    <t>ผลการประเมิน</t>
  </si>
  <si>
    <t>ผลการประเมินตัวบ่งชี้ที่ 1.1 หากเกณฑ์ไม่ผ่านข้อใดข้อหนึ่ง ถือว่าหลักสูตรไม่ได้มาตรฐานและผลการประเมินเป็น ไม่ผ่าน คะแนนเป็น ศูนย์</t>
  </si>
  <si>
    <t>4.2.1</t>
  </si>
  <si>
    <t>จำนวนอาจารย์ประจำหลักสูตรวุฒิ ป.เอก</t>
  </si>
  <si>
    <t>ร้อยละของอาจารย์ประจำหลักสูตรที่มีคุณวุฒิปริญญาเอก</t>
  </si>
  <si>
    <t>คิดเป็นร้อยละ</t>
  </si>
  <si>
    <t xml:space="preserve">แปลงค่า  ป.ตรี ร้อยละ 20 </t>
  </si>
  <si>
    <t>4.2.2</t>
  </si>
  <si>
    <t>4.2.3</t>
  </si>
  <si>
    <t xml:space="preserve"> ร้อยละของอาจารย์ประจำหลักสูตรที่ดำรงตำแหน่งทางวิชาการ </t>
  </si>
  <si>
    <t xml:space="preserve"> ผลงานวิชาการของอาจารย์ประจำหลักสูตร</t>
  </si>
  <si>
    <t>จำนวนอาจารย์ที่ดำรงตำแหน่งทางวิชาการ</t>
  </si>
  <si>
    <t>จำนวนอาจารย์ประจำหลักสูตรทั้งหมด</t>
  </si>
  <si>
    <t xml:space="preserve">แปลงค่า  ป.ตรี ร้อยละ 60 </t>
  </si>
  <si>
    <t>ผลรวมถ่วงน้ำหนัก เท่ากับ</t>
  </si>
  <si>
    <t>ผศ.</t>
  </si>
  <si>
    <t>รศ.</t>
  </si>
  <si>
    <t>จำนวน/ชิ้น</t>
  </si>
  <si>
    <t>กรอกคะแนน</t>
  </si>
  <si>
    <t>4.2.1 ร้อยละของอาจารย์ประจำหลักสูตรที่มีคุณวุฒิปริญญาเอก</t>
  </si>
  <si>
    <t xml:space="preserve">4.2.2 ร้อยละของอาจารย์ประจำหลักสูตรที่ดำรงตำแหน่งทางวิชาการ </t>
  </si>
  <si>
    <t>4.2.3 ผลงานวิชาการของอาจารย์ประจำหลักสูตร</t>
  </si>
  <si>
    <t xml:space="preserve"> </t>
  </si>
  <si>
    <t>คะแนนที่ได้</t>
  </si>
  <si>
    <t>ได้มาตรฐาน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</si>
</sst>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4"/>
      <color rgb="FFFF0000"/>
      <name val="Angsana New"/>
      <family val="1"/>
    </font>
    <font>
      <b/>
      <sz val="14"/>
      <color rgb="FFFF0000"/>
      <name val="Angsana New"/>
      <family val="1"/>
    </font>
    <font>
      <b/>
      <sz val="14"/>
      <color rgb="FF0000FF"/>
      <name val="Angsana New"/>
      <family val="1"/>
    </font>
    <font>
      <sz val="16"/>
      <color theme="1"/>
      <name val="Angsana New"/>
      <family val="1"/>
    </font>
    <font>
      <b/>
      <sz val="16"/>
      <color rgb="FFFF0000"/>
      <name val="Angsana New"/>
      <family val="1"/>
    </font>
    <font>
      <b/>
      <sz val="16"/>
      <name val="Angsana New"/>
      <family val="1"/>
    </font>
    <font>
      <sz val="16"/>
      <color rgb="FFFFE1FF"/>
      <name val="Angsana New"/>
      <family val="1"/>
    </font>
    <font>
      <b/>
      <sz val="16"/>
      <color rgb="FFFFE1FF"/>
      <name val="Angsana New"/>
      <family val="1"/>
    </font>
    <font>
      <b/>
      <sz val="14"/>
      <color rgb="FF7030A0"/>
      <name val="Angsana New"/>
      <family val="1"/>
    </font>
    <font>
      <sz val="16"/>
      <color theme="4" tint="-0.249977111117893"/>
      <name val="Angsana New"/>
      <family val="1"/>
    </font>
    <font>
      <b/>
      <sz val="16"/>
      <color theme="4" tint="-0.249977111117893"/>
      <name val="Angsana New"/>
      <family val="1"/>
    </font>
  </fonts>
  <fills count="2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Gray">
        <bgColor theme="2" tint="-9.9978637043366805E-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lightTrellis">
        <bgColor theme="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vertical="top"/>
      <protection locked="0" hidden="1"/>
    </xf>
    <xf numFmtId="0" fontId="2" fillId="3" borderId="12" xfId="0" applyFont="1" applyFill="1" applyBorder="1" applyAlignment="1" applyProtection="1">
      <alignment vertical="top"/>
      <protection hidden="1"/>
    </xf>
    <xf numFmtId="3" fontId="3" fillId="0" borderId="11" xfId="0" applyNumberFormat="1" applyFont="1" applyBorder="1" applyAlignment="1" applyProtection="1">
      <alignment horizontal="center" vertical="top" wrapText="1"/>
      <protection hidden="1"/>
    </xf>
    <xf numFmtId="2" fontId="3" fillId="4" borderId="11" xfId="0" applyNumberFormat="1" applyFont="1" applyFill="1" applyBorder="1" applyAlignment="1" applyProtection="1">
      <alignment horizontal="center" vertical="top" wrapText="1"/>
      <protection hidden="1"/>
    </xf>
    <xf numFmtId="4" fontId="3" fillId="0" borderId="7" xfId="0" applyNumberFormat="1" applyFont="1" applyBorder="1" applyAlignment="1" applyProtection="1">
      <alignment horizontal="center" vertical="top" wrapText="1"/>
      <protection hidden="1"/>
    </xf>
    <xf numFmtId="2" fontId="3" fillId="4" borderId="7" xfId="0" applyNumberFormat="1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3" xfId="0" applyFont="1" applyFill="1" applyBorder="1" applyAlignment="1" applyProtection="1">
      <alignment horizontal="center" vertical="center" wrapText="1"/>
      <protection hidden="1"/>
    </xf>
    <xf numFmtId="2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/>
      <protection locked="0" hidden="1"/>
    </xf>
    <xf numFmtId="4" fontId="3" fillId="6" borderId="15" xfId="0" applyNumberFormat="1" applyFont="1" applyFill="1" applyBorder="1" applyAlignment="1" applyProtection="1">
      <alignment horizontal="center" vertical="center" wrapText="1"/>
      <protection hidden="1"/>
    </xf>
    <xf numFmtId="2" fontId="3" fillId="0" borderId="13" xfId="0" applyNumberFormat="1" applyFont="1" applyBorder="1" applyAlignment="1" applyProtection="1">
      <alignment horizontal="center" vertical="center" wrapText="1"/>
      <protection hidden="1"/>
    </xf>
    <xf numFmtId="2" fontId="3" fillId="0" borderId="17" xfId="0" applyNumberFormat="1" applyFont="1" applyBorder="1" applyAlignment="1" applyProtection="1">
      <alignment horizontal="center" vertical="center" wrapText="1"/>
      <protection hidden="1"/>
    </xf>
    <xf numFmtId="2" fontId="3" fillId="0" borderId="18" xfId="0" applyNumberFormat="1" applyFont="1" applyBorder="1" applyAlignment="1" applyProtection="1">
      <alignment horizontal="center" vertical="center" wrapText="1"/>
      <protection hidden="1"/>
    </xf>
    <xf numFmtId="2" fontId="3" fillId="4" borderId="16" xfId="0" applyNumberFormat="1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5" fillId="4" borderId="13" xfId="0" applyFont="1" applyFill="1" applyBorder="1" applyAlignment="1" applyProtection="1">
      <alignment vertical="center"/>
      <protection hidden="1"/>
    </xf>
    <xf numFmtId="0" fontId="5" fillId="4" borderId="0" xfId="0" applyFont="1" applyFill="1" applyBorder="1" applyAlignment="1" applyProtection="1">
      <alignment vertical="center"/>
      <protection hidden="1"/>
    </xf>
    <xf numFmtId="0" fontId="3" fillId="0" borderId="0" xfId="0" applyFont="1"/>
    <xf numFmtId="0" fontId="7" fillId="0" borderId="0" xfId="0" applyFont="1"/>
    <xf numFmtId="0" fontId="7" fillId="4" borderId="0" xfId="0" applyFont="1" applyFill="1" applyProtection="1">
      <protection hidden="1"/>
    </xf>
    <xf numFmtId="0" fontId="3" fillId="4" borderId="9" xfId="0" applyFont="1" applyFill="1" applyBorder="1" applyAlignment="1" applyProtection="1">
      <alignment horizontal="left" vertical="top" wrapText="1"/>
      <protection hidden="1"/>
    </xf>
    <xf numFmtId="0" fontId="3" fillId="4" borderId="10" xfId="0" applyFont="1" applyFill="1" applyBorder="1" applyAlignment="1" applyProtection="1">
      <alignment horizontal="left" vertical="top" wrapText="1"/>
      <protection hidden="1"/>
    </xf>
    <xf numFmtId="0" fontId="3" fillId="4" borderId="8" xfId="0" applyFont="1" applyFill="1" applyBorder="1" applyAlignment="1" applyProtection="1">
      <alignment horizontal="left" vertical="top"/>
      <protection hidden="1"/>
    </xf>
    <xf numFmtId="49" fontId="3" fillId="0" borderId="0" xfId="0" applyNumberFormat="1" applyFont="1" applyBorder="1" applyAlignment="1" applyProtection="1">
      <alignment horizontal="left" vertical="top" indent="2"/>
      <protection hidden="1"/>
    </xf>
    <xf numFmtId="49" fontId="3" fillId="0" borderId="0" xfId="0" applyNumberFormat="1" applyFont="1" applyBorder="1" applyAlignment="1" applyProtection="1">
      <alignment horizontal="center" vertical="top"/>
      <protection hidden="1"/>
    </xf>
    <xf numFmtId="49" fontId="3" fillId="0" borderId="9" xfId="0" applyNumberFormat="1" applyFont="1" applyBorder="1" applyAlignment="1" applyProtection="1">
      <alignment horizontal="left" vertical="top" indent="2"/>
      <protection hidden="1"/>
    </xf>
    <xf numFmtId="0" fontId="3" fillId="0" borderId="0" xfId="0" applyFont="1" applyBorder="1"/>
    <xf numFmtId="0" fontId="2" fillId="13" borderId="13" xfId="0" applyFont="1" applyFill="1" applyBorder="1" applyAlignment="1">
      <alignment horizontal="center"/>
    </xf>
    <xf numFmtId="0" fontId="2" fillId="13" borderId="8" xfId="0" applyFont="1" applyFill="1" applyBorder="1" applyAlignment="1">
      <alignment horizontal="center"/>
    </xf>
    <xf numFmtId="0" fontId="2" fillId="13" borderId="24" xfId="0" applyFont="1" applyFill="1" applyBorder="1" applyAlignment="1">
      <alignment horizontal="center"/>
    </xf>
    <xf numFmtId="0" fontId="2" fillId="13" borderId="25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9" fontId="3" fillId="0" borderId="13" xfId="0" applyNumberFormat="1" applyFont="1" applyBorder="1" applyAlignment="1" applyProtection="1">
      <alignment horizontal="center" vertical="top"/>
      <protection hidden="1"/>
    </xf>
    <xf numFmtId="49" fontId="3" fillId="0" borderId="8" xfId="0" applyNumberFormat="1" applyFont="1" applyBorder="1" applyAlignment="1" applyProtection="1">
      <alignment horizontal="center" vertical="top"/>
      <protection hidden="1"/>
    </xf>
    <xf numFmtId="0" fontId="3" fillId="14" borderId="1" xfId="0" applyFont="1" applyFill="1" applyBorder="1"/>
    <xf numFmtId="0" fontId="2" fillId="16" borderId="1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11" borderId="1" xfId="0" applyFont="1" applyFill="1" applyBorder="1"/>
    <xf numFmtId="0" fontId="3" fillId="17" borderId="1" xfId="0" applyFont="1" applyFill="1" applyBorder="1"/>
    <xf numFmtId="0" fontId="3" fillId="0" borderId="13" xfId="0" applyFont="1" applyBorder="1"/>
    <xf numFmtId="0" fontId="7" fillId="4" borderId="0" xfId="0" applyFont="1" applyFill="1" applyBorder="1"/>
    <xf numFmtId="0" fontId="7" fillId="4" borderId="0" xfId="0" applyFont="1" applyFill="1"/>
    <xf numFmtId="0" fontId="7" fillId="0" borderId="0" xfId="0" applyFont="1" applyBorder="1" applyProtection="1"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9" fillId="7" borderId="1" xfId="0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center"/>
      <protection hidden="1"/>
    </xf>
    <xf numFmtId="0" fontId="1" fillId="7" borderId="1" xfId="0" applyFont="1" applyFill="1" applyBorder="1" applyAlignment="1" applyProtection="1">
      <alignment horizontal="center" vertical="center"/>
      <protection hidden="1"/>
    </xf>
    <xf numFmtId="0" fontId="7" fillId="8" borderId="1" xfId="0" applyFont="1" applyFill="1" applyBorder="1" applyAlignment="1" applyProtection="1">
      <alignment horizontal="center" vertical="center"/>
      <protection hidden="1"/>
    </xf>
    <xf numFmtId="2" fontId="7" fillId="10" borderId="1" xfId="0" applyNumberFormat="1" applyFont="1" applyFill="1" applyBorder="1" applyAlignment="1" applyProtection="1">
      <alignment horizontal="center"/>
      <protection hidden="1"/>
    </xf>
    <xf numFmtId="2" fontId="7" fillId="0" borderId="1" xfId="0" applyNumberFormat="1" applyFont="1" applyBorder="1" applyAlignment="1" applyProtection="1">
      <alignment horizontal="center"/>
      <protection hidden="1"/>
    </xf>
    <xf numFmtId="2" fontId="1" fillId="9" borderId="1" xfId="0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7" fillId="8" borderId="7" xfId="0" applyFont="1" applyFill="1" applyBorder="1" applyAlignment="1" applyProtection="1">
      <alignment horizontal="center" vertical="center"/>
      <protection hidden="1"/>
    </xf>
    <xf numFmtId="2" fontId="7" fillId="10" borderId="7" xfId="0" applyNumberFormat="1" applyFont="1" applyFill="1" applyBorder="1" applyAlignment="1" applyProtection="1">
      <alignment horizontal="center"/>
      <protection hidden="1"/>
    </xf>
    <xf numFmtId="2" fontId="7" fillId="0" borderId="7" xfId="0" applyNumberFormat="1" applyFont="1" applyBorder="1" applyAlignment="1" applyProtection="1">
      <alignment horizontal="center"/>
      <protection hidden="1"/>
    </xf>
    <xf numFmtId="2" fontId="1" fillId="9" borderId="7" xfId="0" applyNumberFormat="1" applyFont="1" applyFill="1" applyBorder="1" applyAlignment="1" applyProtection="1">
      <alignment horizontal="center"/>
      <protection hidden="1"/>
    </xf>
    <xf numFmtId="0" fontId="1" fillId="9" borderId="5" xfId="0" applyFont="1" applyFill="1" applyBorder="1" applyAlignment="1" applyProtection="1">
      <protection hidden="1"/>
    </xf>
    <xf numFmtId="0" fontId="1" fillId="9" borderId="4" xfId="0" applyFont="1" applyFill="1" applyBorder="1" applyAlignment="1" applyProtection="1">
      <protection hidden="1"/>
    </xf>
    <xf numFmtId="0" fontId="1" fillId="9" borderId="13" xfId="0" applyFont="1" applyFill="1" applyBorder="1" applyAlignment="1" applyProtection="1">
      <protection hidden="1"/>
    </xf>
    <xf numFmtId="0" fontId="1" fillId="9" borderId="14" xfId="0" applyFont="1" applyFill="1" applyBorder="1" applyAlignment="1" applyProtection="1">
      <protection hidden="1"/>
    </xf>
    <xf numFmtId="0" fontId="1" fillId="9" borderId="1" xfId="0" applyFont="1" applyFill="1" applyBorder="1" applyAlignment="1" applyProtection="1">
      <alignment horizontal="center"/>
      <protection hidden="1"/>
    </xf>
    <xf numFmtId="2" fontId="1" fillId="9" borderId="1" xfId="0" applyNumberFormat="1" applyFont="1" applyFill="1" applyBorder="1" applyAlignment="1" applyProtection="1">
      <alignment horizontal="center" vertical="center"/>
      <protection hidden="1"/>
    </xf>
    <xf numFmtId="0" fontId="1" fillId="9" borderId="12" xfId="0" applyFont="1" applyFill="1" applyBorder="1" applyAlignment="1" applyProtection="1">
      <alignment horizontal="center" vertical="center"/>
      <protection hidden="1"/>
    </xf>
    <xf numFmtId="0" fontId="1" fillId="4" borderId="11" xfId="0" applyFont="1" applyFill="1" applyBorder="1" applyAlignment="1" applyProtection="1">
      <alignment horizontal="center"/>
      <protection hidden="1"/>
    </xf>
    <xf numFmtId="0" fontId="7" fillId="4" borderId="11" xfId="0" applyFont="1" applyFill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1" fillId="4" borderId="0" xfId="0" applyFont="1" applyFill="1" applyProtection="1">
      <protection hidden="1"/>
    </xf>
    <xf numFmtId="0" fontId="1" fillId="4" borderId="0" xfId="0" applyFont="1" applyFill="1" applyProtection="1"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10" fillId="9" borderId="7" xfId="0" applyFont="1" applyFill="1" applyBorder="1" applyAlignment="1" applyProtection="1">
      <alignment horizontal="center" vertical="center"/>
      <protection hidden="1"/>
    </xf>
    <xf numFmtId="2" fontId="10" fillId="9" borderId="7" xfId="0" applyNumberFormat="1" applyFont="1" applyFill="1" applyBorder="1" applyAlignment="1" applyProtection="1">
      <alignment horizontal="center"/>
      <protection hidden="1"/>
    </xf>
    <xf numFmtId="2" fontId="11" fillId="9" borderId="7" xfId="0" applyNumberFormat="1" applyFont="1" applyFill="1" applyBorder="1" applyAlignment="1" applyProtection="1">
      <alignment horizontal="center"/>
      <protection hidden="1"/>
    </xf>
    <xf numFmtId="0" fontId="11" fillId="9" borderId="4" xfId="0" applyFont="1" applyFill="1" applyBorder="1" applyAlignment="1" applyProtection="1">
      <alignment horizontal="center" vertical="center"/>
      <protection hidden="1"/>
    </xf>
    <xf numFmtId="0" fontId="10" fillId="9" borderId="16" xfId="0" applyFont="1" applyFill="1" applyBorder="1" applyAlignment="1" applyProtection="1">
      <alignment horizontal="center" vertical="center"/>
      <protection hidden="1"/>
    </xf>
    <xf numFmtId="2" fontId="10" fillId="9" borderId="16" xfId="0" applyNumberFormat="1" applyFont="1" applyFill="1" applyBorder="1" applyAlignment="1" applyProtection="1">
      <alignment horizontal="center"/>
      <protection hidden="1"/>
    </xf>
    <xf numFmtId="2" fontId="11" fillId="9" borderId="16" xfId="0" applyNumberFormat="1" applyFont="1" applyFill="1" applyBorder="1" applyAlignment="1" applyProtection="1">
      <alignment horizontal="center"/>
      <protection hidden="1"/>
    </xf>
    <xf numFmtId="0" fontId="11" fillId="9" borderId="14" xfId="0" applyFont="1" applyFill="1" applyBorder="1" applyAlignment="1" applyProtection="1">
      <alignment horizontal="center" vertical="center"/>
      <protection hidden="1"/>
    </xf>
    <xf numFmtId="0" fontId="8" fillId="4" borderId="0" xfId="0" applyFont="1" applyFill="1" applyProtection="1">
      <protection hidden="1"/>
    </xf>
    <xf numFmtId="0" fontId="2" fillId="18" borderId="2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5" borderId="0" xfId="0" applyFont="1" applyFill="1" applyBorder="1" applyAlignment="1">
      <alignment horizontal="center"/>
    </xf>
    <xf numFmtId="2" fontId="3" fillId="19" borderId="7" xfId="0" applyNumberFormat="1" applyFont="1" applyFill="1" applyBorder="1" applyAlignment="1" applyProtection="1">
      <alignment horizontal="center" vertical="top" wrapText="1"/>
      <protection hidden="1"/>
    </xf>
    <xf numFmtId="0" fontId="2" fillId="0" borderId="13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2" fontId="2" fillId="5" borderId="1" xfId="0" applyNumberFormat="1" applyFont="1" applyFill="1" applyBorder="1" applyAlignment="1" applyProtection="1">
      <alignment horizontal="center" vertical="top" wrapText="1"/>
      <protection hidden="1"/>
    </xf>
    <xf numFmtId="2" fontId="2" fillId="5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2" borderId="2" xfId="0" applyNumberFormat="1" applyFont="1" applyFill="1" applyBorder="1" applyAlignment="1" applyProtection="1">
      <alignment horizontal="center" vertical="top" wrapText="1"/>
      <protection hidden="1"/>
    </xf>
    <xf numFmtId="2" fontId="2" fillId="2" borderId="1" xfId="0" applyNumberFormat="1" applyFont="1" applyFill="1" applyBorder="1" applyAlignment="1" applyProtection="1">
      <alignment horizontal="center" vertical="top" wrapText="1"/>
      <protection hidden="1"/>
    </xf>
    <xf numFmtId="2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6" fillId="16" borderId="3" xfId="0" applyNumberFormat="1" applyFont="1" applyFill="1" applyBorder="1" applyAlignment="1" applyProtection="1">
      <alignment horizontal="left" vertical="top" indent="2"/>
      <protection hidden="1"/>
    </xf>
    <xf numFmtId="49" fontId="6" fillId="18" borderId="3" xfId="0" applyNumberFormat="1" applyFont="1" applyFill="1" applyBorder="1" applyAlignment="1" applyProtection="1">
      <alignment horizontal="left" vertical="top" indent="2"/>
      <protection hidden="1"/>
    </xf>
    <xf numFmtId="49" fontId="6" fillId="15" borderId="3" xfId="0" applyNumberFormat="1" applyFont="1" applyFill="1" applyBorder="1" applyAlignment="1" applyProtection="1">
      <alignment horizontal="center" vertical="top"/>
      <protection hidden="1"/>
    </xf>
    <xf numFmtId="0" fontId="3" fillId="12" borderId="0" xfId="0" applyFont="1" applyFill="1"/>
    <xf numFmtId="0" fontId="5" fillId="4" borderId="1" xfId="0" applyFont="1" applyFill="1" applyBorder="1" applyAlignment="1" applyProtection="1">
      <alignment horizontal="center" vertical="center"/>
      <protection locked="0" hidden="1"/>
    </xf>
    <xf numFmtId="0" fontId="7" fillId="12" borderId="0" xfId="0" applyFont="1" applyFill="1"/>
    <xf numFmtId="0" fontId="2" fillId="13" borderId="0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49" fontId="14" fillId="0" borderId="9" xfId="0" applyNumberFormat="1" applyFont="1" applyBorder="1" applyAlignment="1" applyProtection="1">
      <alignment horizontal="right" vertical="top" indent="2"/>
      <protection hidden="1"/>
    </xf>
    <xf numFmtId="0" fontId="3" fillId="0" borderId="13" xfId="0" applyFont="1" applyBorder="1" applyAlignment="1" applyProtection="1">
      <alignment horizontal="left" vertical="top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3" fillId="0" borderId="14" xfId="0" applyFont="1" applyBorder="1" applyAlignment="1" applyProtection="1">
      <alignment horizontal="left" vertical="top"/>
      <protection hidden="1"/>
    </xf>
    <xf numFmtId="0" fontId="3" fillId="0" borderId="13" xfId="0" applyFont="1" applyBorder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 vertical="top" wrapText="1"/>
      <protection hidden="1"/>
    </xf>
    <xf numFmtId="0" fontId="3" fillId="0" borderId="14" xfId="0" applyFont="1" applyBorder="1" applyAlignment="1" applyProtection="1">
      <alignment horizontal="left" vertical="top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left" vertical="top" wrapText="1"/>
      <protection hidden="1"/>
    </xf>
    <xf numFmtId="0" fontId="2" fillId="3" borderId="3" xfId="0" applyFont="1" applyFill="1" applyBorder="1" applyAlignment="1" applyProtection="1">
      <alignment horizontal="left" vertical="top" wrapText="1"/>
      <protection hidden="1"/>
    </xf>
    <xf numFmtId="0" fontId="2" fillId="3" borderId="12" xfId="0" applyFont="1" applyFill="1" applyBorder="1" applyAlignment="1" applyProtection="1">
      <alignment horizontal="left" vertical="top" wrapTex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12" xfId="0" applyFont="1" applyFill="1" applyBorder="1" applyAlignment="1" applyProtection="1">
      <alignment horizontal="center" vertical="top"/>
      <protection hidden="1"/>
    </xf>
    <xf numFmtId="0" fontId="6" fillId="12" borderId="2" xfId="0" applyFont="1" applyFill="1" applyBorder="1" applyAlignment="1" applyProtection="1">
      <alignment horizontal="center" vertical="center" wrapText="1"/>
      <protection hidden="1"/>
    </xf>
    <xf numFmtId="0" fontId="6" fillId="12" borderId="12" xfId="0" applyFont="1" applyFill="1" applyBorder="1" applyAlignment="1" applyProtection="1">
      <alignment horizontal="center" vertical="center" wrapText="1"/>
      <protection hidden="1"/>
    </xf>
    <xf numFmtId="0" fontId="4" fillId="4" borderId="2" xfId="0" applyFont="1" applyFill="1" applyBorder="1" applyAlignment="1" applyProtection="1">
      <alignment horizontal="center" vertical="center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12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left" vertical="top"/>
      <protection hidden="1"/>
    </xf>
    <xf numFmtId="0" fontId="2" fillId="3" borderId="3" xfId="0" applyFont="1" applyFill="1" applyBorder="1" applyAlignment="1" applyProtection="1">
      <alignment horizontal="left" vertical="top"/>
      <protection hidden="1"/>
    </xf>
    <xf numFmtId="0" fontId="3" fillId="0" borderId="8" xfId="0" applyFont="1" applyBorder="1" applyAlignment="1" applyProtection="1">
      <alignment horizontal="left" vertical="top" wrapText="1"/>
      <protection hidden="1"/>
    </xf>
    <xf numFmtId="0" fontId="3" fillId="0" borderId="9" xfId="0" applyFont="1" applyBorder="1" applyAlignment="1" applyProtection="1">
      <alignment horizontal="left" vertical="top" wrapText="1"/>
      <protection hidden="1"/>
    </xf>
    <xf numFmtId="0" fontId="3" fillId="0" borderId="10" xfId="0" applyFont="1" applyBorder="1" applyAlignment="1" applyProtection="1">
      <alignment horizontal="left" vertical="top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left" vertical="top"/>
      <protection hidden="1"/>
    </xf>
    <xf numFmtId="0" fontId="3" fillId="0" borderId="9" xfId="0" applyFont="1" applyBorder="1" applyAlignment="1" applyProtection="1">
      <alignment horizontal="left" vertical="top"/>
      <protection hidden="1"/>
    </xf>
    <xf numFmtId="0" fontId="3" fillId="0" borderId="10" xfId="0" applyFont="1" applyBorder="1" applyAlignment="1" applyProtection="1">
      <alignment horizontal="left" vertical="top"/>
      <protection hidden="1"/>
    </xf>
    <xf numFmtId="0" fontId="3" fillId="0" borderId="2" xfId="0" applyFont="1" applyBorder="1" applyAlignment="1" applyProtection="1">
      <alignment horizontal="left" vertical="top"/>
      <protection hidden="1"/>
    </xf>
    <xf numFmtId="0" fontId="3" fillId="0" borderId="3" xfId="0" applyFont="1" applyBorder="1" applyAlignment="1" applyProtection="1">
      <alignment horizontal="left" vertical="top"/>
      <protection hidden="1"/>
    </xf>
    <xf numFmtId="0" fontId="3" fillId="0" borderId="12" xfId="0" applyFont="1" applyBorder="1" applyAlignment="1" applyProtection="1">
      <alignment horizontal="left" vertical="top"/>
      <protection hidden="1"/>
    </xf>
    <xf numFmtId="0" fontId="2" fillId="4" borderId="5" xfId="0" applyFont="1" applyFill="1" applyBorder="1" applyAlignment="1" applyProtection="1">
      <alignment horizontal="center" vertical="center"/>
      <protection hidden="1"/>
    </xf>
    <xf numFmtId="0" fontId="2" fillId="4" borderId="6" xfId="0" applyFont="1" applyFill="1" applyBorder="1" applyAlignment="1" applyProtection="1">
      <alignment horizontal="center" vertical="center"/>
      <protection hidden="1"/>
    </xf>
    <xf numFmtId="0" fontId="2" fillId="4" borderId="8" xfId="0" applyFont="1" applyFill="1" applyBorder="1" applyAlignment="1" applyProtection="1">
      <alignment horizontal="center" vertical="center"/>
      <protection hidden="1"/>
    </xf>
    <xf numFmtId="0" fontId="2" fillId="4" borderId="9" xfId="0" applyFont="1" applyFill="1" applyBorder="1" applyAlignment="1" applyProtection="1">
      <alignment horizontal="center" vertical="center"/>
      <protection hidden="1"/>
    </xf>
    <xf numFmtId="2" fontId="2" fillId="7" borderId="7" xfId="0" applyNumberFormat="1" applyFont="1" applyFill="1" applyBorder="1" applyAlignment="1" applyProtection="1">
      <alignment horizontal="center" vertical="center" wrapText="1"/>
      <protection hidden="1"/>
    </xf>
    <xf numFmtId="2" fontId="2" fillId="7" borderId="11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left" vertical="top"/>
      <protection hidden="1"/>
    </xf>
    <xf numFmtId="0" fontId="3" fillId="0" borderId="5" xfId="0" applyFont="1" applyBorder="1" applyAlignment="1" applyProtection="1">
      <alignment horizontal="left" vertical="top"/>
      <protection hidden="1"/>
    </xf>
    <xf numFmtId="0" fontId="3" fillId="0" borderId="6" xfId="0" applyFont="1" applyBorder="1" applyAlignment="1" applyProtection="1">
      <alignment horizontal="lef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49" fontId="3" fillId="0" borderId="18" xfId="0" applyNumberFormat="1" applyFont="1" applyBorder="1" applyAlignment="1" applyProtection="1">
      <alignment horizontal="left" vertical="top" indent="2"/>
      <protection hidden="1"/>
    </xf>
    <xf numFmtId="49" fontId="3" fillId="0" borderId="19" xfId="0" applyNumberFormat="1" applyFont="1" applyBorder="1" applyAlignment="1" applyProtection="1">
      <alignment horizontal="left" vertical="top" indent="2"/>
      <protection hidden="1"/>
    </xf>
    <xf numFmtId="49" fontId="3" fillId="0" borderId="20" xfId="0" applyNumberFormat="1" applyFont="1" applyBorder="1" applyAlignment="1" applyProtection="1">
      <alignment horizontal="left" vertical="top" indent="2"/>
      <protection hidden="1"/>
    </xf>
    <xf numFmtId="49" fontId="3" fillId="0" borderId="21" xfId="0" applyNumberFormat="1" applyFont="1" applyBorder="1" applyAlignment="1" applyProtection="1">
      <alignment horizontal="left" vertical="top" indent="2"/>
      <protection hidden="1"/>
    </xf>
    <xf numFmtId="49" fontId="3" fillId="0" borderId="22" xfId="0" applyNumberFormat="1" applyFont="1" applyBorder="1" applyAlignment="1" applyProtection="1">
      <alignment horizontal="left" vertical="top" indent="2"/>
      <protection hidden="1"/>
    </xf>
    <xf numFmtId="49" fontId="3" fillId="0" borderId="23" xfId="0" applyNumberFormat="1" applyFont="1" applyBorder="1" applyAlignment="1" applyProtection="1">
      <alignment horizontal="left" vertical="top" indent="2"/>
      <protection hidden="1"/>
    </xf>
    <xf numFmtId="49" fontId="3" fillId="0" borderId="13" xfId="0" applyNumberFormat="1" applyFont="1" applyBorder="1" applyAlignment="1" applyProtection="1">
      <alignment horizontal="left" vertical="top" indent="2"/>
      <protection hidden="1"/>
    </xf>
    <xf numFmtId="49" fontId="3" fillId="0" borderId="0" xfId="0" applyNumberFormat="1" applyFont="1" applyBorder="1" applyAlignment="1" applyProtection="1">
      <alignment horizontal="left" vertical="top" indent="2"/>
      <protection hidden="1"/>
    </xf>
    <xf numFmtId="49" fontId="3" fillId="0" borderId="14" xfId="0" applyNumberFormat="1" applyFont="1" applyBorder="1" applyAlignment="1" applyProtection="1">
      <alignment horizontal="left" vertical="top" indent="2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horizontal="center" vertical="center"/>
      <protection hidden="1"/>
    </xf>
    <xf numFmtId="0" fontId="1" fillId="7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left" vertical="top"/>
      <protection hidden="1"/>
    </xf>
    <xf numFmtId="0" fontId="1" fillId="9" borderId="13" xfId="0" applyFont="1" applyFill="1" applyBorder="1" applyAlignment="1" applyProtection="1">
      <alignment horizontal="center"/>
      <protection hidden="1"/>
    </xf>
    <xf numFmtId="0" fontId="1" fillId="9" borderId="14" xfId="0" applyFont="1" applyFill="1" applyBorder="1" applyAlignment="1" applyProtection="1">
      <alignment horizontal="center"/>
      <protection hidden="1"/>
    </xf>
    <xf numFmtId="0" fontId="9" fillId="9" borderId="8" xfId="0" applyFont="1" applyFill="1" applyBorder="1" applyAlignment="1" applyProtection="1">
      <alignment horizontal="center"/>
      <protection hidden="1"/>
    </xf>
    <xf numFmtId="0" fontId="9" fillId="9" borderId="10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top"/>
      <protection hidden="1"/>
    </xf>
    <xf numFmtId="0" fontId="1" fillId="4" borderId="11" xfId="0" applyFont="1" applyFill="1" applyBorder="1" applyAlignment="1" applyProtection="1">
      <alignment horizontal="center" vertical="top"/>
      <protection hidden="1"/>
    </xf>
    <xf numFmtId="0" fontId="7" fillId="0" borderId="1" xfId="0" applyFont="1" applyBorder="1" applyAlignment="1" applyProtection="1">
      <alignment horizontal="left" vertical="center"/>
      <protection hidden="1"/>
    </xf>
    <xf numFmtId="0" fontId="7" fillId="0" borderId="1" xfId="0" applyFont="1" applyBorder="1" applyAlignment="1" applyProtection="1">
      <alignment horizontal="left" vertical="top" wrapText="1"/>
      <protection hidden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5</xdr:row>
      <xdr:rowOff>91440</xdr:rowOff>
    </xdr:from>
    <xdr:to>
      <xdr:col>5</xdr:col>
      <xdr:colOff>556260</xdr:colOff>
      <xdr:row>7</xdr:row>
      <xdr:rowOff>15240</xdr:rowOff>
    </xdr:to>
    <xdr:grpSp>
      <xdr:nvGrpSpPr>
        <xdr:cNvPr id="11" name="กลุ่ม 3"/>
        <xdr:cNvGrpSpPr/>
      </xdr:nvGrpSpPr>
      <xdr:grpSpPr>
        <a:xfrm>
          <a:off x="6250305" y="1424940"/>
          <a:ext cx="1983105" cy="485775"/>
          <a:chOff x="5667375" y="1247775"/>
          <a:chExt cx="2286000" cy="409575"/>
        </a:xfrm>
      </xdr:grpSpPr>
      <xdr:sp macro="" textlink="">
        <xdr:nvSpPr>
          <xdr:cNvPr id="12" name="กล่องข้อความ 1"/>
          <xdr:cNvSpPr txBox="1"/>
        </xdr:nvSpPr>
        <xdr:spPr>
          <a:xfrm>
            <a:off x="5667375" y="1247775"/>
            <a:ext cx="2286000" cy="409575"/>
          </a:xfrm>
          <a:prstGeom prst="rect">
            <a:avLst/>
          </a:prstGeom>
          <a:ln/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h-TH" sz="1600" b="1">
                <a:latin typeface="Angsana New" panose="02020603050405020304" pitchFamily="18" charset="-34"/>
                <a:cs typeface="Angsana New" panose="02020603050405020304" pitchFamily="18" charset="-34"/>
              </a:rPr>
              <a:t>        ได้มากกว่า 5 </a:t>
            </a:r>
            <a:r>
              <a:rPr lang="en-US" sz="1600" b="1" baseline="0">
                <a:latin typeface="Angsana New" panose="02020603050405020304" pitchFamily="18" charset="-34"/>
                <a:cs typeface="Angsana New" panose="02020603050405020304" pitchFamily="18" charset="-34"/>
              </a:rPr>
              <a:t>=</a:t>
            </a:r>
            <a:r>
              <a:rPr lang="th-TH" sz="1600" b="1" baseline="0">
                <a:latin typeface="Angsana New" panose="02020603050405020304" pitchFamily="18" charset="-34"/>
                <a:cs typeface="Angsana New" panose="02020603050405020304" pitchFamily="18" charset="-34"/>
              </a:rPr>
              <a:t> </a:t>
            </a:r>
            <a:r>
              <a:rPr lang="en-US" sz="1600" b="1" baseline="0">
                <a:latin typeface="Angsana New" panose="02020603050405020304" pitchFamily="18" charset="-34"/>
                <a:cs typeface="Angsana New" panose="02020603050405020304" pitchFamily="18" charset="-34"/>
              </a:rPr>
              <a:t> 5 </a:t>
            </a:r>
            <a:r>
              <a:rPr lang="th-TH" sz="1600" b="1" baseline="0">
                <a:latin typeface="Angsana New" panose="02020603050405020304" pitchFamily="18" charset="-34"/>
                <a:cs typeface="Angsana New" panose="02020603050405020304" pitchFamily="18" charset="-34"/>
              </a:rPr>
              <a:t>คะแนน</a:t>
            </a:r>
            <a:endParaRPr lang="en-US" sz="1600" b="1">
              <a:latin typeface="Angsana New" panose="02020603050405020304" pitchFamily="18" charset="-34"/>
              <a:cs typeface="Angsana New" panose="02020603050405020304" pitchFamily="18" charset="-34"/>
            </a:endParaRPr>
          </a:p>
        </xdr:txBody>
      </xdr:sp>
      <xdr:sp macro="" textlink="">
        <xdr:nvSpPr>
          <xdr:cNvPr id="13" name="ลูกศรซ้าย 2"/>
          <xdr:cNvSpPr/>
        </xdr:nvSpPr>
        <xdr:spPr>
          <a:xfrm>
            <a:off x="5734050" y="1266825"/>
            <a:ext cx="304800" cy="381000"/>
          </a:xfrm>
          <a:prstGeom prst="lef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50">
              <a:latin typeface="Angsana New" panose="02020603050405020304" pitchFamily="18" charset="-34"/>
              <a:cs typeface="Angsana New" panose="02020603050405020304" pitchFamily="18" charset="-34"/>
            </a:endParaRPr>
          </a:p>
        </xdr:txBody>
      </xdr:sp>
    </xdr:grpSp>
    <xdr:clientData/>
  </xdr:twoCellAnchor>
  <xdr:twoCellAnchor>
    <xdr:from>
      <xdr:col>3</xdr:col>
      <xdr:colOff>129540</xdr:colOff>
      <xdr:row>12</xdr:row>
      <xdr:rowOff>15240</xdr:rowOff>
    </xdr:from>
    <xdr:to>
      <xdr:col>5</xdr:col>
      <xdr:colOff>617220</xdr:colOff>
      <xdr:row>13</xdr:row>
      <xdr:rowOff>236220</xdr:rowOff>
    </xdr:to>
    <xdr:grpSp>
      <xdr:nvGrpSpPr>
        <xdr:cNvPr id="14" name="กลุ่ม 3"/>
        <xdr:cNvGrpSpPr/>
      </xdr:nvGrpSpPr>
      <xdr:grpSpPr>
        <a:xfrm>
          <a:off x="6311265" y="3244215"/>
          <a:ext cx="1983105" cy="487680"/>
          <a:chOff x="5667375" y="1247775"/>
          <a:chExt cx="2286000" cy="409575"/>
        </a:xfrm>
      </xdr:grpSpPr>
      <xdr:sp macro="" textlink="">
        <xdr:nvSpPr>
          <xdr:cNvPr id="15" name="กล่องข้อความ 1"/>
          <xdr:cNvSpPr txBox="1"/>
        </xdr:nvSpPr>
        <xdr:spPr>
          <a:xfrm>
            <a:off x="5667375" y="1247775"/>
            <a:ext cx="2286000" cy="409575"/>
          </a:xfrm>
          <a:prstGeom prst="rect">
            <a:avLst/>
          </a:prstGeom>
          <a:ln/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h-TH" sz="1600" b="1">
                <a:latin typeface="Angsana New" panose="02020603050405020304" pitchFamily="18" charset="-34"/>
                <a:cs typeface="Angsana New" panose="02020603050405020304" pitchFamily="18" charset="-34"/>
              </a:rPr>
              <a:t>        ได้มากกว่า 5 </a:t>
            </a:r>
            <a:r>
              <a:rPr lang="en-US" sz="1600" b="1" baseline="0">
                <a:latin typeface="Angsana New" panose="02020603050405020304" pitchFamily="18" charset="-34"/>
                <a:cs typeface="Angsana New" panose="02020603050405020304" pitchFamily="18" charset="-34"/>
              </a:rPr>
              <a:t>=</a:t>
            </a:r>
            <a:r>
              <a:rPr lang="th-TH" sz="1600" b="1" baseline="0">
                <a:latin typeface="Angsana New" panose="02020603050405020304" pitchFamily="18" charset="-34"/>
                <a:cs typeface="Angsana New" panose="02020603050405020304" pitchFamily="18" charset="-34"/>
              </a:rPr>
              <a:t> </a:t>
            </a:r>
            <a:r>
              <a:rPr lang="en-US" sz="1600" b="1" baseline="0">
                <a:latin typeface="Angsana New" panose="02020603050405020304" pitchFamily="18" charset="-34"/>
                <a:cs typeface="Angsana New" panose="02020603050405020304" pitchFamily="18" charset="-34"/>
              </a:rPr>
              <a:t> 5 </a:t>
            </a:r>
            <a:r>
              <a:rPr lang="th-TH" sz="1600" b="1" baseline="0">
                <a:latin typeface="Angsana New" panose="02020603050405020304" pitchFamily="18" charset="-34"/>
                <a:cs typeface="Angsana New" panose="02020603050405020304" pitchFamily="18" charset="-34"/>
              </a:rPr>
              <a:t>คะแนน</a:t>
            </a:r>
            <a:endParaRPr lang="en-US" sz="1600" b="1">
              <a:latin typeface="Angsana New" panose="02020603050405020304" pitchFamily="18" charset="-34"/>
              <a:cs typeface="Angsana New" panose="02020603050405020304" pitchFamily="18" charset="-34"/>
            </a:endParaRPr>
          </a:p>
        </xdr:txBody>
      </xdr:sp>
      <xdr:sp macro="" textlink="">
        <xdr:nvSpPr>
          <xdr:cNvPr id="16" name="ลูกศรซ้าย 2"/>
          <xdr:cNvSpPr/>
        </xdr:nvSpPr>
        <xdr:spPr>
          <a:xfrm>
            <a:off x="5734050" y="1266825"/>
            <a:ext cx="304800" cy="381000"/>
          </a:xfrm>
          <a:prstGeom prst="lef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50">
              <a:latin typeface="Angsana New" panose="02020603050405020304" pitchFamily="18" charset="-34"/>
              <a:cs typeface="Angsana New" panose="02020603050405020304" pitchFamily="18" charset="-34"/>
            </a:endParaRPr>
          </a:p>
        </xdr:txBody>
      </xdr:sp>
    </xdr:grpSp>
    <xdr:clientData/>
  </xdr:twoCellAnchor>
  <xdr:twoCellAnchor>
    <xdr:from>
      <xdr:col>3</xdr:col>
      <xdr:colOff>91440</xdr:colOff>
      <xdr:row>22</xdr:row>
      <xdr:rowOff>15240</xdr:rowOff>
    </xdr:from>
    <xdr:to>
      <xdr:col>5</xdr:col>
      <xdr:colOff>579120</xdr:colOff>
      <xdr:row>23</xdr:row>
      <xdr:rowOff>228600</xdr:rowOff>
    </xdr:to>
    <xdr:grpSp>
      <xdr:nvGrpSpPr>
        <xdr:cNvPr id="17" name="กลุ่ม 3"/>
        <xdr:cNvGrpSpPr/>
      </xdr:nvGrpSpPr>
      <xdr:grpSpPr>
        <a:xfrm>
          <a:off x="6273165" y="5939790"/>
          <a:ext cx="1983105" cy="489585"/>
          <a:chOff x="5667375" y="1247775"/>
          <a:chExt cx="2286000" cy="409575"/>
        </a:xfrm>
      </xdr:grpSpPr>
      <xdr:sp macro="" textlink="">
        <xdr:nvSpPr>
          <xdr:cNvPr id="18" name="กล่องข้อความ 1"/>
          <xdr:cNvSpPr txBox="1"/>
        </xdr:nvSpPr>
        <xdr:spPr>
          <a:xfrm>
            <a:off x="5667375" y="1247775"/>
            <a:ext cx="2286000" cy="409575"/>
          </a:xfrm>
          <a:prstGeom prst="rect">
            <a:avLst/>
          </a:prstGeom>
          <a:ln/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h-TH" sz="1600" b="1">
                <a:latin typeface="Angsana New" panose="02020603050405020304" pitchFamily="18" charset="-34"/>
                <a:cs typeface="Angsana New" panose="02020603050405020304" pitchFamily="18" charset="-34"/>
              </a:rPr>
              <a:t>        ได้มากกว่า 5 </a:t>
            </a:r>
            <a:r>
              <a:rPr lang="en-US" sz="1600" b="1" baseline="0">
                <a:latin typeface="Angsana New" panose="02020603050405020304" pitchFamily="18" charset="-34"/>
                <a:cs typeface="Angsana New" panose="02020603050405020304" pitchFamily="18" charset="-34"/>
              </a:rPr>
              <a:t>=</a:t>
            </a:r>
            <a:r>
              <a:rPr lang="th-TH" sz="1600" b="1" baseline="0">
                <a:latin typeface="Angsana New" panose="02020603050405020304" pitchFamily="18" charset="-34"/>
                <a:cs typeface="Angsana New" panose="02020603050405020304" pitchFamily="18" charset="-34"/>
              </a:rPr>
              <a:t> </a:t>
            </a:r>
            <a:r>
              <a:rPr lang="en-US" sz="1600" b="1" baseline="0">
                <a:latin typeface="Angsana New" panose="02020603050405020304" pitchFamily="18" charset="-34"/>
                <a:cs typeface="Angsana New" panose="02020603050405020304" pitchFamily="18" charset="-34"/>
              </a:rPr>
              <a:t> 5 </a:t>
            </a:r>
            <a:r>
              <a:rPr lang="th-TH" sz="1600" b="1" baseline="0">
                <a:latin typeface="Angsana New" panose="02020603050405020304" pitchFamily="18" charset="-34"/>
                <a:cs typeface="Angsana New" panose="02020603050405020304" pitchFamily="18" charset="-34"/>
              </a:rPr>
              <a:t>คะแนน</a:t>
            </a:r>
            <a:endParaRPr lang="en-US" sz="1600" b="1">
              <a:latin typeface="Angsana New" panose="02020603050405020304" pitchFamily="18" charset="-34"/>
              <a:cs typeface="Angsana New" panose="02020603050405020304" pitchFamily="18" charset="-34"/>
            </a:endParaRPr>
          </a:p>
        </xdr:txBody>
      </xdr:sp>
      <xdr:sp macro="" textlink="">
        <xdr:nvSpPr>
          <xdr:cNvPr id="19" name="ลูกศรซ้าย 2"/>
          <xdr:cNvSpPr/>
        </xdr:nvSpPr>
        <xdr:spPr>
          <a:xfrm>
            <a:off x="5734050" y="1266825"/>
            <a:ext cx="304800" cy="381000"/>
          </a:xfrm>
          <a:prstGeom prst="lef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050">
              <a:latin typeface="Angsana New" panose="02020603050405020304" pitchFamily="18" charset="-34"/>
              <a:cs typeface="Angsana New" panose="02020603050405020304" pitchFamily="18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9" workbookViewId="0">
      <selection activeCell="G34" sqref="G34"/>
    </sheetView>
  </sheetViews>
  <sheetFormatPr defaultColWidth="9.125" defaultRowHeight="21" x14ac:dyDescent="0.45"/>
  <cols>
    <col min="1" max="2" width="9.125" style="21"/>
    <col min="3" max="3" width="50.375" style="21" customWidth="1"/>
    <col min="4" max="4" width="9.125" style="21"/>
    <col min="5" max="5" width="23.125" style="21" customWidth="1"/>
    <col min="6" max="6" width="14.5" style="21" customWidth="1"/>
    <col min="7" max="16384" width="9.125" style="21"/>
  </cols>
  <sheetData>
    <row r="1" spans="1:5" x14ac:dyDescent="0.45">
      <c r="A1" s="122" t="s">
        <v>0</v>
      </c>
      <c r="B1" s="122"/>
      <c r="C1" s="122"/>
      <c r="D1" s="122" t="s">
        <v>1</v>
      </c>
      <c r="E1" s="122"/>
    </row>
    <row r="2" spans="1:5" x14ac:dyDescent="0.45">
      <c r="A2" s="122"/>
      <c r="B2" s="122"/>
      <c r="C2" s="122"/>
      <c r="D2" s="1" t="s">
        <v>2</v>
      </c>
      <c r="E2" s="1" t="s">
        <v>3</v>
      </c>
    </row>
    <row r="3" spans="1:5" x14ac:dyDescent="0.45">
      <c r="A3" s="123" t="s">
        <v>4</v>
      </c>
      <c r="B3" s="124"/>
      <c r="C3" s="124"/>
      <c r="D3" s="124"/>
      <c r="E3" s="125"/>
    </row>
    <row r="4" spans="1:5" x14ac:dyDescent="0.45">
      <c r="A4" s="26" t="s">
        <v>5</v>
      </c>
      <c r="B4" s="24"/>
      <c r="C4" s="25"/>
      <c r="D4" s="103"/>
      <c r="E4" s="104"/>
    </row>
    <row r="5" spans="1:5" x14ac:dyDescent="0.45">
      <c r="A5" s="126" t="s">
        <v>6</v>
      </c>
      <c r="B5" s="127"/>
      <c r="C5" s="128"/>
      <c r="D5" s="129"/>
      <c r="E5" s="130"/>
    </row>
    <row r="6" spans="1:5" x14ac:dyDescent="0.45">
      <c r="A6" s="131" t="s">
        <v>7</v>
      </c>
      <c r="B6" s="132"/>
      <c r="C6" s="132"/>
      <c r="D6" s="132"/>
      <c r="E6" s="133"/>
    </row>
    <row r="7" spans="1:5" x14ac:dyDescent="0.45">
      <c r="A7" s="134" t="s">
        <v>8</v>
      </c>
      <c r="B7" s="135"/>
      <c r="C7" s="135"/>
      <c r="D7" s="2"/>
      <c r="E7" s="3"/>
    </row>
    <row r="8" spans="1:5" x14ac:dyDescent="0.45">
      <c r="A8" s="136" t="s">
        <v>9</v>
      </c>
      <c r="B8" s="137"/>
      <c r="C8" s="138"/>
      <c r="D8" s="4" t="s">
        <v>10</v>
      </c>
      <c r="E8" s="5"/>
    </row>
    <row r="9" spans="1:5" x14ac:dyDescent="0.45">
      <c r="A9" s="119" t="s">
        <v>12</v>
      </c>
      <c r="B9" s="120"/>
      <c r="C9" s="121"/>
      <c r="D9" s="6" t="s">
        <v>13</v>
      </c>
      <c r="E9" s="7"/>
    </row>
    <row r="10" spans="1:5" x14ac:dyDescent="0.45">
      <c r="A10" s="139" t="s">
        <v>14</v>
      </c>
      <c r="B10" s="140"/>
      <c r="C10" s="141"/>
      <c r="D10" s="99"/>
      <c r="E10" s="96">
        <f>(E8+E9)/2</f>
        <v>0</v>
      </c>
    </row>
    <row r="11" spans="1:5" x14ac:dyDescent="0.45">
      <c r="A11" s="134" t="s">
        <v>15</v>
      </c>
      <c r="B11" s="135"/>
      <c r="C11" s="135"/>
      <c r="D11" s="2"/>
      <c r="E11" s="3"/>
    </row>
    <row r="12" spans="1:5" x14ac:dyDescent="0.45">
      <c r="A12" s="142" t="s">
        <v>16</v>
      </c>
      <c r="B12" s="143"/>
      <c r="C12" s="144"/>
      <c r="D12" s="8" t="s">
        <v>17</v>
      </c>
      <c r="E12" s="5"/>
    </row>
    <row r="13" spans="1:5" x14ac:dyDescent="0.45">
      <c r="A13" s="145" t="s">
        <v>18</v>
      </c>
      <c r="B13" s="146"/>
      <c r="C13" s="147"/>
      <c r="D13" s="9" t="s">
        <v>3</v>
      </c>
      <c r="E13" s="10"/>
    </row>
    <row r="14" spans="1:5" x14ac:dyDescent="0.45">
      <c r="A14" s="116" t="s">
        <v>19</v>
      </c>
      <c r="B14" s="117"/>
      <c r="C14" s="118"/>
      <c r="D14" s="11" t="s">
        <v>3</v>
      </c>
      <c r="E14" s="7"/>
    </row>
    <row r="15" spans="1:5" x14ac:dyDescent="0.45">
      <c r="A15" s="126" t="s">
        <v>20</v>
      </c>
      <c r="B15" s="127"/>
      <c r="C15" s="128"/>
      <c r="D15" s="98"/>
      <c r="E15" s="95">
        <f>(E12+E13+E14)/3</f>
        <v>0</v>
      </c>
    </row>
    <row r="16" spans="1:5" x14ac:dyDescent="0.45">
      <c r="A16" s="134" t="s">
        <v>21</v>
      </c>
      <c r="B16" s="135"/>
      <c r="C16" s="135"/>
      <c r="D16" s="12"/>
      <c r="E16" s="3"/>
    </row>
    <row r="17" spans="1:5" x14ac:dyDescent="0.45">
      <c r="A17" s="142" t="s">
        <v>22</v>
      </c>
      <c r="B17" s="143"/>
      <c r="C17" s="144"/>
      <c r="D17" s="8" t="s">
        <v>3</v>
      </c>
      <c r="E17" s="5"/>
    </row>
    <row r="18" spans="1:5" x14ac:dyDescent="0.45">
      <c r="A18" s="155" t="s">
        <v>23</v>
      </c>
      <c r="B18" s="156"/>
      <c r="C18" s="157"/>
      <c r="D18" s="13"/>
      <c r="E18" s="88">
        <f>(E19+E20+E21)/3</f>
        <v>0</v>
      </c>
    </row>
    <row r="19" spans="1:5" x14ac:dyDescent="0.45">
      <c r="A19" s="164" t="s">
        <v>70</v>
      </c>
      <c r="B19" s="165"/>
      <c r="C19" s="166"/>
      <c r="D19" s="14" t="s">
        <v>13</v>
      </c>
      <c r="E19" s="10"/>
    </row>
    <row r="20" spans="1:5" x14ac:dyDescent="0.45">
      <c r="A20" s="158" t="s">
        <v>71</v>
      </c>
      <c r="B20" s="159"/>
      <c r="C20" s="160"/>
      <c r="D20" s="15" t="s">
        <v>13</v>
      </c>
      <c r="E20" s="10"/>
    </row>
    <row r="21" spans="1:5" x14ac:dyDescent="0.45">
      <c r="A21" s="161" t="s">
        <v>72</v>
      </c>
      <c r="B21" s="162"/>
      <c r="C21" s="163"/>
      <c r="D21" s="16" t="s">
        <v>13</v>
      </c>
      <c r="E21" s="17"/>
    </row>
    <row r="22" spans="1:5" x14ac:dyDescent="0.45">
      <c r="A22" s="155" t="s">
        <v>24</v>
      </c>
      <c r="B22" s="156"/>
      <c r="C22" s="157"/>
      <c r="D22" s="11" t="s">
        <v>3</v>
      </c>
      <c r="E22" s="7"/>
    </row>
    <row r="23" spans="1:5" x14ac:dyDescent="0.45">
      <c r="A23" s="126" t="s">
        <v>25</v>
      </c>
      <c r="B23" s="127"/>
      <c r="C23" s="128"/>
      <c r="D23" s="98"/>
      <c r="E23" s="95">
        <f>(E17+E18+E22)/3</f>
        <v>0</v>
      </c>
    </row>
    <row r="24" spans="1:5" x14ac:dyDescent="0.45">
      <c r="A24" s="154" t="s">
        <v>26</v>
      </c>
      <c r="B24" s="154"/>
      <c r="C24" s="154"/>
      <c r="D24" s="154"/>
      <c r="E24" s="154"/>
    </row>
    <row r="25" spans="1:5" x14ac:dyDescent="0.45">
      <c r="A25" s="142" t="s">
        <v>27</v>
      </c>
      <c r="B25" s="143"/>
      <c r="C25" s="144"/>
      <c r="D25" s="8" t="s">
        <v>3</v>
      </c>
      <c r="E25" s="5"/>
    </row>
    <row r="26" spans="1:5" x14ac:dyDescent="0.45">
      <c r="A26" s="145" t="s">
        <v>28</v>
      </c>
      <c r="B26" s="146"/>
      <c r="C26" s="147"/>
      <c r="D26" s="9" t="s">
        <v>3</v>
      </c>
      <c r="E26" s="10"/>
    </row>
    <row r="27" spans="1:5" x14ac:dyDescent="0.45">
      <c r="A27" s="145" t="s">
        <v>29</v>
      </c>
      <c r="B27" s="146"/>
      <c r="C27" s="147"/>
      <c r="D27" s="9" t="s">
        <v>3</v>
      </c>
      <c r="E27" s="10"/>
    </row>
    <row r="28" spans="1:5" x14ac:dyDescent="0.45">
      <c r="A28" s="119" t="s">
        <v>30</v>
      </c>
      <c r="B28" s="120"/>
      <c r="C28" s="121"/>
      <c r="D28" s="11" t="s">
        <v>13</v>
      </c>
      <c r="E28" s="7"/>
    </row>
    <row r="29" spans="1:5" x14ac:dyDescent="0.45">
      <c r="A29" s="126" t="s">
        <v>31</v>
      </c>
      <c r="B29" s="127"/>
      <c r="C29" s="128"/>
      <c r="D29" s="98"/>
      <c r="E29" s="95">
        <f>(E25+E26+E27+E28)/4</f>
        <v>0</v>
      </c>
    </row>
    <row r="30" spans="1:5" x14ac:dyDescent="0.45">
      <c r="A30" s="134" t="s">
        <v>32</v>
      </c>
      <c r="B30" s="135"/>
      <c r="C30" s="135"/>
      <c r="D30" s="2"/>
      <c r="E30" s="3"/>
    </row>
    <row r="31" spans="1:5" x14ac:dyDescent="0.45">
      <c r="A31" s="116" t="s">
        <v>33</v>
      </c>
      <c r="B31" s="117"/>
      <c r="C31" s="118"/>
      <c r="D31" s="18" t="s">
        <v>3</v>
      </c>
      <c r="E31" s="17"/>
    </row>
    <row r="32" spans="1:5" x14ac:dyDescent="0.45">
      <c r="A32" s="126" t="s">
        <v>34</v>
      </c>
      <c r="B32" s="127"/>
      <c r="C32" s="128"/>
      <c r="D32" s="97"/>
      <c r="E32" s="95">
        <f>E31</f>
        <v>0</v>
      </c>
    </row>
    <row r="33" spans="1:5" x14ac:dyDescent="0.45">
      <c r="A33" s="148" t="s">
        <v>35</v>
      </c>
      <c r="B33" s="149"/>
      <c r="C33" s="149"/>
      <c r="D33" s="149"/>
      <c r="E33" s="152">
        <f>(E8+E9+E12+E13+E14+E17+E18+E22+E25+E26+E27+E28+E31)/13</f>
        <v>0</v>
      </c>
    </row>
    <row r="34" spans="1:5" x14ac:dyDescent="0.45">
      <c r="A34" s="150"/>
      <c r="B34" s="151"/>
      <c r="C34" s="151"/>
      <c r="D34" s="151"/>
      <c r="E34" s="153"/>
    </row>
    <row r="35" spans="1:5" x14ac:dyDescent="0.45">
      <c r="A35" s="19" t="s">
        <v>7</v>
      </c>
      <c r="B35" s="20"/>
      <c r="C35" s="20"/>
      <c r="D35" s="20"/>
      <c r="E35" s="20"/>
    </row>
  </sheetData>
  <mergeCells count="34">
    <mergeCell ref="A24:E24"/>
    <mergeCell ref="A15:C15"/>
    <mergeCell ref="A16:C16"/>
    <mergeCell ref="A17:C17"/>
    <mergeCell ref="A18:C18"/>
    <mergeCell ref="A20:C20"/>
    <mergeCell ref="A21:C21"/>
    <mergeCell ref="A22:C22"/>
    <mergeCell ref="A23:C23"/>
    <mergeCell ref="A19:C19"/>
    <mergeCell ref="A33:D34"/>
    <mergeCell ref="E33:E34"/>
    <mergeCell ref="A25:C25"/>
    <mergeCell ref="A26:C26"/>
    <mergeCell ref="A27:C27"/>
    <mergeCell ref="A28:C28"/>
    <mergeCell ref="A29:C29"/>
    <mergeCell ref="A30:C30"/>
    <mergeCell ref="A31:C31"/>
    <mergeCell ref="A32:C32"/>
    <mergeCell ref="A14:C14"/>
    <mergeCell ref="A9:C9"/>
    <mergeCell ref="A1:C2"/>
    <mergeCell ref="D1:E1"/>
    <mergeCell ref="A3:E3"/>
    <mergeCell ref="A5:C5"/>
    <mergeCell ref="D5:E5"/>
    <mergeCell ref="A6:E6"/>
    <mergeCell ref="A7:C7"/>
    <mergeCell ref="A8:C8"/>
    <mergeCell ref="A10:C10"/>
    <mergeCell ref="A11:C11"/>
    <mergeCell ref="A12:C12"/>
    <mergeCell ref="A13:C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25" zoomScaleNormal="100" workbookViewId="0">
      <selection activeCell="K5" sqref="K5"/>
    </sheetView>
  </sheetViews>
  <sheetFormatPr defaultColWidth="9.125" defaultRowHeight="21" x14ac:dyDescent="0.45"/>
  <cols>
    <col min="1" max="1" width="16.5" style="35" customWidth="1"/>
    <col min="2" max="2" width="54.125" style="30" customWidth="1"/>
    <col min="3" max="3" width="10.5" style="30" bestFit="1" customWidth="1"/>
    <col min="4" max="4" width="10.5" style="30" customWidth="1"/>
    <col min="5" max="16384" width="9.125" style="30"/>
  </cols>
  <sheetData>
    <row r="1" spans="1:4" x14ac:dyDescent="0.45">
      <c r="C1" s="35" t="s">
        <v>69</v>
      </c>
    </row>
    <row r="2" spans="1:4" x14ac:dyDescent="0.45">
      <c r="A2" s="86" t="s">
        <v>53</v>
      </c>
      <c r="B2" s="100" t="s">
        <v>55</v>
      </c>
      <c r="C2" s="44"/>
    </row>
    <row r="3" spans="1:4" x14ac:dyDescent="0.45">
      <c r="A3" s="31"/>
      <c r="B3" s="27" t="s">
        <v>54</v>
      </c>
      <c r="C3" s="92"/>
    </row>
    <row r="4" spans="1:4" x14ac:dyDescent="0.45">
      <c r="A4" s="31"/>
      <c r="B4" s="27" t="s">
        <v>63</v>
      </c>
      <c r="C4" s="92"/>
    </row>
    <row r="5" spans="1:4" x14ac:dyDescent="0.45">
      <c r="A5" s="31"/>
      <c r="B5" s="27" t="s">
        <v>56</v>
      </c>
      <c r="C5" s="107" t="e">
        <f>(C3/C4)*100</f>
        <v>#DIV/0!</v>
      </c>
    </row>
    <row r="6" spans="1:4" x14ac:dyDescent="0.45">
      <c r="A6" s="32"/>
      <c r="B6" s="29" t="s">
        <v>57</v>
      </c>
      <c r="C6" s="108" t="e">
        <f>(C5/20)*5</f>
        <v>#DIV/0!</v>
      </c>
    </row>
    <row r="7" spans="1:4" ht="23.25" x14ac:dyDescent="0.45">
      <c r="A7" s="32"/>
      <c r="B7" s="115" t="s">
        <v>74</v>
      </c>
      <c r="C7" s="109" t="e">
        <f>IF((C5/20*5)&gt;5,5,(C5/20)*5)</f>
        <v>#DIV/0!</v>
      </c>
    </row>
    <row r="8" spans="1:4" x14ac:dyDescent="0.45">
      <c r="A8" s="85" t="s">
        <v>58</v>
      </c>
      <c r="B8" s="101" t="s">
        <v>60</v>
      </c>
      <c r="C8" s="43"/>
      <c r="D8" s="89"/>
    </row>
    <row r="9" spans="1:4" x14ac:dyDescent="0.45">
      <c r="A9" s="42"/>
      <c r="B9" s="28" t="s">
        <v>66</v>
      </c>
      <c r="C9" s="91"/>
      <c r="D9" s="90"/>
    </row>
    <row r="10" spans="1:4" x14ac:dyDescent="0.45">
      <c r="A10" s="42"/>
      <c r="B10" s="28" t="s">
        <v>67</v>
      </c>
      <c r="C10" s="91"/>
      <c r="D10" s="90"/>
    </row>
    <row r="11" spans="1:4" x14ac:dyDescent="0.45">
      <c r="A11" s="31"/>
      <c r="B11" s="27" t="s">
        <v>62</v>
      </c>
      <c r="C11" s="91">
        <f>C9+C10</f>
        <v>0</v>
      </c>
      <c r="D11" s="90"/>
    </row>
    <row r="12" spans="1:4" x14ac:dyDescent="0.45">
      <c r="A12" s="31"/>
      <c r="B12" s="27" t="s">
        <v>56</v>
      </c>
      <c r="C12" s="110" t="e">
        <f>(C11/C4)*100</f>
        <v>#DIV/0!</v>
      </c>
      <c r="D12" s="45"/>
    </row>
    <row r="13" spans="1:4" x14ac:dyDescent="0.45">
      <c r="A13" s="31"/>
      <c r="B13" s="29" t="s">
        <v>64</v>
      </c>
      <c r="C13" s="93" t="e">
        <f>(C12/60)*5</f>
        <v>#DIV/0!</v>
      </c>
      <c r="D13" s="45"/>
    </row>
    <row r="14" spans="1:4" ht="23.25" x14ac:dyDescent="0.5">
      <c r="A14" s="106"/>
      <c r="B14" s="115" t="s">
        <v>74</v>
      </c>
      <c r="C14" s="111" t="e">
        <f>IF((C12/60*5)&gt;5,5,(C12/60*5))</f>
        <v>#DIV/0!</v>
      </c>
      <c r="D14" s="45"/>
    </row>
    <row r="15" spans="1:4" x14ac:dyDescent="0.45">
      <c r="A15" s="87" t="s">
        <v>59</v>
      </c>
      <c r="B15" s="102" t="s">
        <v>61</v>
      </c>
      <c r="C15" s="40"/>
      <c r="D15" s="41" t="s">
        <v>68</v>
      </c>
    </row>
    <row r="16" spans="1:4" x14ac:dyDescent="0.45">
      <c r="A16" s="33"/>
      <c r="B16" s="36">
        <v>0.2</v>
      </c>
      <c r="C16" s="112">
        <f>D16*B16</f>
        <v>0</v>
      </c>
      <c r="D16" s="91"/>
    </row>
    <row r="17" spans="1:9" x14ac:dyDescent="0.45">
      <c r="A17" s="33"/>
      <c r="B17" s="36">
        <v>0.4</v>
      </c>
      <c r="C17" s="112">
        <f t="shared" ref="C17:C20" si="0">D17*B17</f>
        <v>0</v>
      </c>
      <c r="D17" s="91"/>
    </row>
    <row r="18" spans="1:9" x14ac:dyDescent="0.45">
      <c r="A18" s="33"/>
      <c r="B18" s="36">
        <v>0.6</v>
      </c>
      <c r="C18" s="112">
        <f t="shared" si="0"/>
        <v>0</v>
      </c>
      <c r="D18" s="91"/>
    </row>
    <row r="19" spans="1:9" x14ac:dyDescent="0.45">
      <c r="A19" s="33"/>
      <c r="B19" s="36">
        <v>0.8</v>
      </c>
      <c r="C19" s="112">
        <f t="shared" si="0"/>
        <v>0</v>
      </c>
      <c r="D19" s="91"/>
    </row>
    <row r="20" spans="1:9" x14ac:dyDescent="0.45">
      <c r="A20" s="33"/>
      <c r="B20" s="36">
        <v>1</v>
      </c>
      <c r="C20" s="112">
        <f t="shared" si="0"/>
        <v>0</v>
      </c>
      <c r="D20" s="91"/>
      <c r="I20" s="30" t="s">
        <v>73</v>
      </c>
    </row>
    <row r="21" spans="1:9" x14ac:dyDescent="0.45">
      <c r="A21" s="33"/>
      <c r="B21" s="37" t="s">
        <v>65</v>
      </c>
      <c r="C21" s="112">
        <f>C16+C17+C18+C19+C20</f>
        <v>0</v>
      </c>
    </row>
    <row r="22" spans="1:9" x14ac:dyDescent="0.45">
      <c r="A22" s="33"/>
      <c r="B22" s="38" t="s">
        <v>56</v>
      </c>
      <c r="C22" s="113" t="e">
        <f>(C21/C4)*100</f>
        <v>#DIV/0!</v>
      </c>
    </row>
    <row r="23" spans="1:9" ht="21.75" thickBot="1" x14ac:dyDescent="0.5">
      <c r="A23" s="34"/>
      <c r="B23" s="39" t="s">
        <v>57</v>
      </c>
      <c r="C23" s="113" t="e">
        <f>(C22/20)*5</f>
        <v>#DIV/0!</v>
      </c>
      <c r="D23" s="94"/>
    </row>
    <row r="24" spans="1:9" ht="23.25" x14ac:dyDescent="0.5">
      <c r="B24" s="115" t="s">
        <v>74</v>
      </c>
      <c r="C24" s="114" t="e">
        <f>IF(C23&gt;=5,5,C23/20*5)</f>
        <v>#DIV/0!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13"/>
  <sheetViews>
    <sheetView tabSelected="1" workbookViewId="0">
      <selection activeCell="N17" sqref="N17"/>
    </sheetView>
  </sheetViews>
  <sheetFormatPr defaultColWidth="9.125" defaultRowHeight="23.25" x14ac:dyDescent="0.5"/>
  <cols>
    <col min="1" max="1" width="1.5" style="22" customWidth="1"/>
    <col min="2" max="2" width="16.5" style="22" customWidth="1"/>
    <col min="3" max="3" width="20.5" style="22" customWidth="1"/>
    <col min="4" max="4" width="8.875" style="22" customWidth="1"/>
    <col min="5" max="5" width="11.125" style="22" customWidth="1"/>
    <col min="6" max="6" width="12.875" style="22" bestFit="1" customWidth="1"/>
    <col min="7" max="7" width="10.125" style="22" customWidth="1"/>
    <col min="8" max="8" width="13.5" style="22" customWidth="1"/>
    <col min="9" max="9" width="25" style="22" customWidth="1"/>
    <col min="10" max="10" width="10" style="22" customWidth="1"/>
    <col min="11" max="16384" width="9.125" style="22"/>
  </cols>
  <sheetData>
    <row r="1" spans="1:61" x14ac:dyDescent="0.5">
      <c r="A1" s="47"/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61" x14ac:dyDescent="0.5">
      <c r="A2" s="47"/>
      <c r="B2" s="72" t="s">
        <v>36</v>
      </c>
      <c r="C2" s="48"/>
      <c r="D2" s="49"/>
      <c r="E2" s="50"/>
      <c r="F2" s="50"/>
      <c r="G2" s="50"/>
      <c r="H2" s="50"/>
      <c r="I2" s="50"/>
      <c r="J2" s="23"/>
      <c r="K2" s="23"/>
      <c r="L2" s="23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</row>
    <row r="3" spans="1:61" ht="46.9" customHeight="1" x14ac:dyDescent="0.5">
      <c r="A3" s="47"/>
      <c r="B3" s="170" t="s">
        <v>37</v>
      </c>
      <c r="C3" s="170"/>
      <c r="D3" s="51" t="s">
        <v>38</v>
      </c>
      <c r="E3" s="52" t="s">
        <v>39</v>
      </c>
      <c r="F3" s="52" t="s">
        <v>40</v>
      </c>
      <c r="G3" s="52" t="s">
        <v>41</v>
      </c>
      <c r="H3" s="52" t="s">
        <v>42</v>
      </c>
      <c r="I3" s="53" t="s">
        <v>43</v>
      </c>
      <c r="J3" s="23"/>
      <c r="K3" s="73"/>
      <c r="L3" s="73"/>
      <c r="M3" s="74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</row>
    <row r="4" spans="1:61" x14ac:dyDescent="0.5">
      <c r="A4" s="47"/>
      <c r="B4" s="178" t="s">
        <v>44</v>
      </c>
      <c r="C4" s="178"/>
      <c r="D4" s="105"/>
      <c r="E4" s="167">
        <f>กรอกคะแนน!E4</f>
        <v>0</v>
      </c>
      <c r="F4" s="168"/>
      <c r="G4" s="168"/>
      <c r="H4" s="169"/>
      <c r="I4" s="75" t="s">
        <v>75</v>
      </c>
      <c r="J4" s="23"/>
      <c r="K4" s="23"/>
      <c r="L4" s="23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</row>
    <row r="5" spans="1:61" x14ac:dyDescent="0.5">
      <c r="A5" s="47"/>
      <c r="B5" s="171" t="s">
        <v>45</v>
      </c>
      <c r="C5" s="171"/>
      <c r="D5" s="54">
        <v>2</v>
      </c>
      <c r="E5" s="55"/>
      <c r="F5" s="55"/>
      <c r="G5" s="56">
        <f>(กรอกคะแนน!E8+กรอกคะแนน!E9)/2</f>
        <v>0</v>
      </c>
      <c r="H5" s="57">
        <f>(กรอกคะแนน!E8+กรอกคะแนน!E9)/2</f>
        <v>0</v>
      </c>
      <c r="I5" s="58" t="str">
        <f>IF(H5&lt;=2,"น้อย",IF(H5&lt;=3,"ปานกลาง",IF(H5&lt;=4,"ดี",IF(H5&lt;=5,"ดีมาก"))))</f>
        <v>น้อย</v>
      </c>
      <c r="J5" s="23"/>
      <c r="K5" s="23"/>
      <c r="L5" s="23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</row>
    <row r="6" spans="1:61" x14ac:dyDescent="0.5">
      <c r="A6" s="47"/>
      <c r="B6" s="171" t="s">
        <v>46</v>
      </c>
      <c r="C6" s="171"/>
      <c r="D6" s="54">
        <v>3</v>
      </c>
      <c r="E6" s="56">
        <f>(กรอกคะแนน!E12+กรอกคะแนน!E13+กรอกคะแนน!E14)/3</f>
        <v>0</v>
      </c>
      <c r="F6" s="55"/>
      <c r="G6" s="55"/>
      <c r="H6" s="57">
        <f>(กรอกคะแนน!E12+กรอกคะแนน!E13+กรอกคะแนน!E14)/3</f>
        <v>0</v>
      </c>
      <c r="I6" s="58" t="str">
        <f>IF(H6&lt;=2,"น้อย",IF(H6&lt;=3,"ปานกลาง",IF(H6&lt;=4,"ดี",IF(H6&lt;=5,"ดีมาก"))))</f>
        <v>น้อย</v>
      </c>
      <c r="J6" s="23"/>
      <c r="K6" s="23"/>
      <c r="L6" s="23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</row>
    <row r="7" spans="1:61" x14ac:dyDescent="0.5">
      <c r="A7" s="47"/>
      <c r="B7" s="171" t="s">
        <v>47</v>
      </c>
      <c r="C7" s="171"/>
      <c r="D7" s="54">
        <v>3</v>
      </c>
      <c r="E7" s="56">
        <f>(กรอกคะแนน!E17+กรอกคะแนน!E18+กรอกคะแนน!E22)/3</f>
        <v>0</v>
      </c>
      <c r="F7" s="55"/>
      <c r="G7" s="55"/>
      <c r="H7" s="57">
        <f>(กรอกคะแนน!E17+กรอกคะแนน!E18+กรอกคะแนน!E22)/3</f>
        <v>0</v>
      </c>
      <c r="I7" s="58" t="str">
        <f>IF(H7&lt;=2,"น้อย",IF(H7&lt;=3,"ปานกลาง",IF(H7&lt;=4,"ดี",IF(H7&lt;=5,"ดีมาก"))))</f>
        <v>น้อย</v>
      </c>
      <c r="J7" s="23"/>
      <c r="K7" s="23"/>
      <c r="L7" s="23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</row>
    <row r="8" spans="1:61" x14ac:dyDescent="0.5">
      <c r="A8" s="47"/>
      <c r="B8" s="179" t="s">
        <v>48</v>
      </c>
      <c r="C8" s="179"/>
      <c r="D8" s="54">
        <v>4</v>
      </c>
      <c r="E8" s="56">
        <f>กรอกคะแนน!E25</f>
        <v>0</v>
      </c>
      <c r="F8" s="56">
        <f>(กรอกคะแนน!E26+กรอกคะแนน!E27+กรอกคะแนน!E28)/3</f>
        <v>0</v>
      </c>
      <c r="G8" s="55"/>
      <c r="H8" s="57">
        <f>(กรอกคะแนน!E25+กรอกคะแนน!E26+กรอกคะแนน!E27+กรอกคะแนน!E28)/4</f>
        <v>0</v>
      </c>
      <c r="I8" s="58" t="str">
        <f t="shared" ref="I8" si="0">IF(H8&lt;=2,"น้อย",IF(H8&lt;=3,"ปานกลาง",IF(H8&lt;=4,"ดี",IF(H8&lt;=5,"ดีมาก"))))</f>
        <v>น้อย</v>
      </c>
      <c r="J8" s="23"/>
      <c r="K8" s="23"/>
      <c r="L8" s="23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</row>
    <row r="9" spans="1:61" x14ac:dyDescent="0.5">
      <c r="A9" s="47"/>
      <c r="B9" s="171" t="s">
        <v>49</v>
      </c>
      <c r="C9" s="171"/>
      <c r="D9" s="59">
        <v>1</v>
      </c>
      <c r="E9" s="60"/>
      <c r="F9" s="61">
        <f>กรอกคะแนน!E31</f>
        <v>0</v>
      </c>
      <c r="G9" s="60"/>
      <c r="H9" s="62">
        <f>กรอกคะแนน!E31</f>
        <v>0</v>
      </c>
      <c r="I9" s="58" t="str">
        <f>IF(H9&lt;=2,"น้อย",IF(H9&lt;=3,"ปานกลาง",IF(H9&lt;=4,"ดี",IF(H9&lt;=5,"ดีมาก"))))</f>
        <v>น้อย</v>
      </c>
      <c r="J9" s="23"/>
      <c r="K9" s="23"/>
      <c r="L9" s="23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</row>
    <row r="10" spans="1:61" ht="19.5" hidden="1" customHeight="1" x14ac:dyDescent="0.5">
      <c r="A10" s="47"/>
      <c r="B10" s="63" t="s">
        <v>50</v>
      </c>
      <c r="C10" s="64"/>
      <c r="D10" s="76">
        <v>0</v>
      </c>
      <c r="E10" s="77">
        <v>4</v>
      </c>
      <c r="F10" s="77" t="s">
        <v>11</v>
      </c>
      <c r="G10" s="77" t="s">
        <v>11</v>
      </c>
      <c r="H10" s="78"/>
      <c r="I10" s="79"/>
      <c r="J10" s="23"/>
      <c r="K10" s="23"/>
      <c r="L10" s="23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</row>
    <row r="11" spans="1:61" ht="19.5" hidden="1" customHeight="1" x14ac:dyDescent="0.5">
      <c r="A11" s="47"/>
      <c r="B11" s="65"/>
      <c r="C11" s="66"/>
      <c r="D11" s="80">
        <v>4</v>
      </c>
      <c r="E11" s="81">
        <v>2</v>
      </c>
      <c r="F11" s="81" t="s">
        <v>11</v>
      </c>
      <c r="G11" s="81" t="s">
        <v>11</v>
      </c>
      <c r="H11" s="82" t="s">
        <v>11</v>
      </c>
      <c r="I11" s="83"/>
      <c r="J11" s="23"/>
      <c r="K11" s="23"/>
      <c r="L11" s="23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</row>
    <row r="12" spans="1:61" ht="22.15" hidden="1" customHeight="1" x14ac:dyDescent="0.5">
      <c r="A12" s="47"/>
      <c r="B12" s="172"/>
      <c r="C12" s="173"/>
      <c r="D12" s="67"/>
      <c r="E12" s="57" t="s">
        <v>11</v>
      </c>
      <c r="F12" s="57"/>
      <c r="G12" s="57" t="s">
        <v>11</v>
      </c>
      <c r="H12" s="68" t="s">
        <v>11</v>
      </c>
      <c r="I12" s="69"/>
      <c r="J12" s="23"/>
      <c r="K12" s="23"/>
      <c r="L12" s="23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</row>
    <row r="13" spans="1:61" ht="22.15" customHeight="1" x14ac:dyDescent="0.5">
      <c r="A13" s="47"/>
      <c r="B13" s="174" t="s">
        <v>50</v>
      </c>
      <c r="C13" s="175"/>
      <c r="D13" s="67">
        <f>SUM(D5:D9)</f>
        <v>13</v>
      </c>
      <c r="E13" s="57">
        <f>(กรอกคะแนน!E12+กรอกคะแนน!E13+กรอกคะแนน!E14+กรอกคะแนน!E17+กรอกคะแนน!E18+กรอกคะแนน!E22+กรอกคะแนน!E25)/7</f>
        <v>0</v>
      </c>
      <c r="F13" s="57">
        <f>(กรอกคะแนน!E26+กรอกคะแนน!E27+กรอกคะแนน!E28+กรอกคะแนน!E31)/4</f>
        <v>0</v>
      </c>
      <c r="G13" s="57">
        <f>(กรอกคะแนน!E8+กรอกคะแนน!E9)/2</f>
        <v>0</v>
      </c>
      <c r="H13" s="68">
        <f>(กรอกคะแนน!E8+กรอกคะแนน!E9+กรอกคะแนน!E12+กรอกคะแนน!E13+กรอกคะแนน!E14+กรอกคะแนน!E17+กรอกคะแนน!E18+กรอกคะแนน!E22+กรอกคะแนน!E25+กรอกคะแนน!E26+กรอกคะแนน!E27+กรอกคะแนน!E28+กรอกคะแนน!E31)/13</f>
        <v>0</v>
      </c>
      <c r="I13" s="58" t="str">
        <f>IF(H13&lt;=2,"น้อย",IF(H13&lt;=3,"ปานกลาง",IF(H13&lt;=4,"ดี",IF(H13&lt;=5,"ดีมาก"))))</f>
        <v>น้อย</v>
      </c>
      <c r="J13" s="23"/>
      <c r="K13" s="23"/>
      <c r="L13" s="23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</row>
    <row r="14" spans="1:61" x14ac:dyDescent="0.5">
      <c r="A14" s="47"/>
      <c r="B14" s="176" t="s">
        <v>51</v>
      </c>
      <c r="C14" s="176"/>
      <c r="D14" s="177"/>
      <c r="E14" s="70" t="str">
        <f>IF(E13&lt;=2,"น้อย",IF(E13&lt;=3,"ปานกลาง",IF(E13&lt;=4,"ดี",IF(E13&lt;=5,"ดีมาก"))))</f>
        <v>น้อย</v>
      </c>
      <c r="F14" s="70" t="str">
        <f>IF(F13&lt;=2,"น้อย",IF(F13&lt;=3,"ปานกลาง",IF(F13&lt;=4,"ดี",IF(F13&lt;=5,"ดีมาก"))))</f>
        <v>น้อย</v>
      </c>
      <c r="G14" s="70" t="str">
        <f>IF(G13&lt;=2,"น้อย",IF(G13&lt;=3,"ปานกลาง",IF(G13&lt;=4,"ดี",IF(G13&lt;=5,"ดีมาก"))))</f>
        <v>น้อย</v>
      </c>
      <c r="H14" s="70" t="str">
        <f>IF(H13&lt;=2,"น้อย",IF(H13&lt;=3,"ปานกลาง",IF(H13&lt;=4,"ดี",IF(H13&lt;=5,"ดีมาก"))))</f>
        <v>น้อย</v>
      </c>
      <c r="I14" s="71"/>
      <c r="J14" s="23"/>
      <c r="K14" s="23"/>
      <c r="L14" s="23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</row>
    <row r="15" spans="1:61" x14ac:dyDescent="0.5">
      <c r="A15" s="47"/>
      <c r="B15" s="84" t="s">
        <v>52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</row>
    <row r="16" spans="1:61" x14ac:dyDescent="0.5">
      <c r="A16" s="47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</row>
    <row r="17" spans="1:61" x14ac:dyDescent="0.5">
      <c r="A17" s="47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</row>
    <row r="18" spans="1:61" ht="12.6" customHeight="1" x14ac:dyDescent="0.5">
      <c r="A18" s="4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</row>
    <row r="19" spans="1:61" x14ac:dyDescent="0.5">
      <c r="A19" s="4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</row>
    <row r="20" spans="1:61" x14ac:dyDescent="0.5">
      <c r="A20" s="47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</row>
    <row r="21" spans="1:61" x14ac:dyDescent="0.5">
      <c r="A21" s="47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</row>
    <row r="22" spans="1:61" x14ac:dyDescent="0.5">
      <c r="A22" s="47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</row>
    <row r="23" spans="1:61" x14ac:dyDescent="0.5">
      <c r="A23" s="47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</row>
    <row r="24" spans="1:61" x14ac:dyDescent="0.5">
      <c r="A24" s="47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</row>
    <row r="25" spans="1:61" x14ac:dyDescent="0.5">
      <c r="A25" s="47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</row>
    <row r="26" spans="1:61" x14ac:dyDescent="0.5">
      <c r="A26" s="47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</row>
    <row r="27" spans="1:61" x14ac:dyDescent="0.5">
      <c r="A27" s="47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</row>
    <row r="28" spans="1:61" x14ac:dyDescent="0.5">
      <c r="A28" s="47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</row>
    <row r="29" spans="1:61" x14ac:dyDescent="0.5">
      <c r="A29" s="47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</row>
    <row r="30" spans="1:61" x14ac:dyDescent="0.5">
      <c r="A30" s="47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</row>
    <row r="31" spans="1:61" x14ac:dyDescent="0.5">
      <c r="A31" s="47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</row>
    <row r="32" spans="1:61" x14ac:dyDescent="0.5">
      <c r="A32" s="47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</row>
    <row r="33" spans="1:59" x14ac:dyDescent="0.5">
      <c r="A33" s="47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</row>
    <row r="34" spans="1:59" x14ac:dyDescent="0.5">
      <c r="A34" s="4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</row>
    <row r="35" spans="1:59" x14ac:dyDescent="0.5">
      <c r="A35" s="47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</row>
    <row r="36" spans="1:59" x14ac:dyDescent="0.5">
      <c r="A36" s="47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</row>
    <row r="37" spans="1:59" x14ac:dyDescent="0.5">
      <c r="A37" s="47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</row>
    <row r="38" spans="1:59" x14ac:dyDescent="0.5">
      <c r="A38" s="47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</row>
    <row r="39" spans="1:59" x14ac:dyDescent="0.5">
      <c r="A39" s="47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</row>
    <row r="40" spans="1:59" x14ac:dyDescent="0.5">
      <c r="A40" s="47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</row>
    <row r="41" spans="1:59" x14ac:dyDescent="0.5">
      <c r="A41" s="47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</row>
    <row r="42" spans="1:59" x14ac:dyDescent="0.5">
      <c r="A42" s="47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</row>
    <row r="43" spans="1:59" x14ac:dyDescent="0.5">
      <c r="A43" s="47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</row>
    <row r="44" spans="1:59" x14ac:dyDescent="0.5">
      <c r="A44" s="47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</row>
    <row r="45" spans="1:59" x14ac:dyDescent="0.5">
      <c r="A45" s="47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</row>
    <row r="46" spans="1:59" x14ac:dyDescent="0.5">
      <c r="A46" s="47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</row>
    <row r="47" spans="1:59" x14ac:dyDescent="0.5">
      <c r="A47" s="47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</row>
    <row r="48" spans="1:59" x14ac:dyDescent="0.5">
      <c r="A48" s="47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</row>
    <row r="49" spans="1:59" x14ac:dyDescent="0.5">
      <c r="A49" s="47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</row>
    <row r="50" spans="1:59" x14ac:dyDescent="0.5">
      <c r="A50" s="47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</row>
    <row r="51" spans="1:59" x14ac:dyDescent="0.5">
      <c r="A51" s="47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</row>
    <row r="52" spans="1:59" x14ac:dyDescent="0.5">
      <c r="A52" s="47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</row>
    <row r="53" spans="1:59" x14ac:dyDescent="0.5">
      <c r="A53" s="47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</row>
    <row r="54" spans="1:59" x14ac:dyDescent="0.5">
      <c r="A54" s="47"/>
      <c r="B54" s="23"/>
      <c r="C54" s="23"/>
      <c r="D54" s="23"/>
      <c r="E54" s="23"/>
      <c r="F54" s="23"/>
      <c r="G54" s="23"/>
      <c r="H54" s="47"/>
      <c r="I54" s="47"/>
      <c r="J54" s="47"/>
      <c r="K54" s="23"/>
      <c r="L54" s="23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</row>
    <row r="55" spans="1:59" x14ac:dyDescent="0.5">
      <c r="A55" s="47"/>
      <c r="B55" s="23"/>
      <c r="C55" s="23"/>
      <c r="D55" s="23"/>
      <c r="E55" s="23"/>
      <c r="F55" s="23"/>
      <c r="G55" s="23"/>
      <c r="H55" s="47"/>
      <c r="I55" s="47"/>
      <c r="J55" s="47"/>
      <c r="K55" s="23"/>
      <c r="L55" s="23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</row>
    <row r="56" spans="1:59" x14ac:dyDescent="0.5">
      <c r="A56" s="47"/>
      <c r="B56" s="23"/>
      <c r="C56" s="23"/>
      <c r="D56" s="23"/>
      <c r="E56" s="23"/>
      <c r="F56" s="23"/>
      <c r="G56" s="23"/>
      <c r="H56" s="47"/>
      <c r="I56" s="47"/>
      <c r="J56" s="47"/>
      <c r="K56" s="23"/>
      <c r="L56" s="23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</row>
    <row r="57" spans="1:59" x14ac:dyDescent="0.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</row>
    <row r="58" spans="1:59" x14ac:dyDescent="0.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</row>
    <row r="59" spans="1:59" x14ac:dyDescent="0.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</row>
    <row r="60" spans="1:59" x14ac:dyDescent="0.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</row>
    <row r="61" spans="1:59" x14ac:dyDescent="0.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</row>
    <row r="62" spans="1:59" x14ac:dyDescent="0.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</row>
    <row r="63" spans="1:59" x14ac:dyDescent="0.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</row>
    <row r="64" spans="1:59" x14ac:dyDescent="0.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</row>
    <row r="65" spans="1:59" x14ac:dyDescent="0.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</row>
    <row r="66" spans="1:59" x14ac:dyDescent="0.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</row>
    <row r="67" spans="1:59" x14ac:dyDescent="0.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</row>
    <row r="68" spans="1:59" x14ac:dyDescent="0.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</row>
    <row r="69" spans="1:59" x14ac:dyDescent="0.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</row>
    <row r="70" spans="1:59" x14ac:dyDescent="0.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</row>
    <row r="71" spans="1:59" x14ac:dyDescent="0.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</row>
    <row r="72" spans="1:59" x14ac:dyDescent="0.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</row>
    <row r="73" spans="1:59" x14ac:dyDescent="0.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</row>
    <row r="74" spans="1:59" x14ac:dyDescent="0.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</row>
    <row r="75" spans="1:59" x14ac:dyDescent="0.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</row>
    <row r="76" spans="1:59" x14ac:dyDescent="0.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</row>
    <row r="77" spans="1:59" x14ac:dyDescent="0.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</row>
    <row r="78" spans="1:59" x14ac:dyDescent="0.5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</row>
    <row r="79" spans="1:59" x14ac:dyDescent="0.5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</row>
    <row r="80" spans="1:59" x14ac:dyDescent="0.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</row>
    <row r="81" spans="1:59" x14ac:dyDescent="0.5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</row>
    <row r="82" spans="1:59" x14ac:dyDescent="0.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</row>
    <row r="83" spans="1:59" x14ac:dyDescent="0.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</row>
    <row r="84" spans="1:59" x14ac:dyDescent="0.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</row>
    <row r="85" spans="1:59" x14ac:dyDescent="0.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</row>
    <row r="86" spans="1:59" x14ac:dyDescent="0.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</row>
    <row r="87" spans="1:59" x14ac:dyDescent="0.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</row>
    <row r="88" spans="1:59" x14ac:dyDescent="0.5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</row>
    <row r="89" spans="1:59" x14ac:dyDescent="0.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</row>
    <row r="90" spans="1:59" x14ac:dyDescent="0.5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</row>
    <row r="91" spans="1:59" x14ac:dyDescent="0.5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</row>
    <row r="92" spans="1:59" x14ac:dyDescent="0.5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</row>
    <row r="93" spans="1:59" x14ac:dyDescent="0.5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</row>
    <row r="94" spans="1:59" x14ac:dyDescent="0.5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</row>
    <row r="95" spans="1:59" x14ac:dyDescent="0.5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</row>
    <row r="96" spans="1:59" x14ac:dyDescent="0.5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</row>
    <row r="97" spans="1:59" x14ac:dyDescent="0.5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</row>
    <row r="98" spans="1:59" x14ac:dyDescent="0.5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</row>
    <row r="99" spans="1:59" x14ac:dyDescent="0.5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</row>
    <row r="100" spans="1:59" x14ac:dyDescent="0.5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</row>
    <row r="101" spans="1:59" x14ac:dyDescent="0.5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</row>
    <row r="102" spans="1:59" x14ac:dyDescent="0.5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</row>
    <row r="103" spans="1:59" x14ac:dyDescent="0.5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</row>
    <row r="104" spans="1:59" x14ac:dyDescent="0.5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</row>
    <row r="105" spans="1:59" x14ac:dyDescent="0.5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</row>
    <row r="106" spans="1:59" x14ac:dyDescent="0.5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</row>
    <row r="107" spans="1:59" x14ac:dyDescent="0.5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</row>
    <row r="108" spans="1:59" x14ac:dyDescent="0.5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</row>
    <row r="109" spans="1:59" x14ac:dyDescent="0.5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</row>
    <row r="110" spans="1:59" x14ac:dyDescent="0.5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</row>
    <row r="111" spans="1:59" x14ac:dyDescent="0.5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</row>
    <row r="112" spans="1:59" x14ac:dyDescent="0.5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</row>
    <row r="113" spans="1:59" x14ac:dyDescent="0.5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</row>
    <row r="114" spans="1:59" x14ac:dyDescent="0.5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</row>
    <row r="115" spans="1:59" x14ac:dyDescent="0.5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</row>
    <row r="116" spans="1:59" x14ac:dyDescent="0.5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</row>
    <row r="117" spans="1:59" x14ac:dyDescent="0.5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</row>
    <row r="118" spans="1:59" x14ac:dyDescent="0.5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</row>
    <row r="119" spans="1:59" x14ac:dyDescent="0.5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</row>
    <row r="120" spans="1:59" x14ac:dyDescent="0.5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</row>
    <row r="121" spans="1:59" x14ac:dyDescent="0.5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</row>
    <row r="122" spans="1:59" x14ac:dyDescent="0.5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</row>
    <row r="123" spans="1:59" x14ac:dyDescent="0.5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</row>
    <row r="124" spans="1:59" x14ac:dyDescent="0.5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</row>
    <row r="125" spans="1:59" x14ac:dyDescent="0.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  <c r="BB125" s="47"/>
      <c r="BC125" s="47"/>
      <c r="BD125" s="47"/>
      <c r="BE125" s="47"/>
      <c r="BF125" s="47"/>
      <c r="BG125" s="47"/>
    </row>
    <row r="126" spans="1:59" x14ac:dyDescent="0.5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  <c r="BC126" s="47"/>
      <c r="BD126" s="47"/>
      <c r="BE126" s="47"/>
      <c r="BF126" s="47"/>
      <c r="BG126" s="47"/>
    </row>
    <row r="127" spans="1:59" x14ac:dyDescent="0.5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47"/>
      <c r="BE127" s="47"/>
      <c r="BF127" s="47"/>
      <c r="BG127" s="47"/>
    </row>
    <row r="128" spans="1:59" x14ac:dyDescent="0.5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</row>
    <row r="129" spans="1:59" x14ac:dyDescent="0.5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  <c r="BB129" s="47"/>
      <c r="BC129" s="47"/>
      <c r="BD129" s="47"/>
      <c r="BE129" s="47"/>
      <c r="BF129" s="47"/>
      <c r="BG129" s="47"/>
    </row>
    <row r="130" spans="1:59" x14ac:dyDescent="0.5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7"/>
      <c r="BG130" s="47"/>
    </row>
    <row r="131" spans="1:59" x14ac:dyDescent="0.5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  <c r="BA131" s="47"/>
      <c r="BB131" s="47"/>
      <c r="BC131" s="47"/>
      <c r="BD131" s="47"/>
      <c r="BE131" s="47"/>
      <c r="BF131" s="47"/>
      <c r="BG131" s="47"/>
    </row>
    <row r="132" spans="1:59" x14ac:dyDescent="0.5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</row>
    <row r="133" spans="1:59" x14ac:dyDescent="0.5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</row>
    <row r="134" spans="1:59" x14ac:dyDescent="0.5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</row>
    <row r="135" spans="1:59" x14ac:dyDescent="0.5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  <c r="BB135" s="47"/>
      <c r="BC135" s="47"/>
      <c r="BD135" s="47"/>
      <c r="BE135" s="47"/>
      <c r="BF135" s="47"/>
      <c r="BG135" s="47"/>
    </row>
    <row r="136" spans="1:59" x14ac:dyDescent="0.5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</row>
    <row r="137" spans="1:59" x14ac:dyDescent="0.5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</row>
    <row r="138" spans="1:59" x14ac:dyDescent="0.5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</row>
    <row r="139" spans="1:59" x14ac:dyDescent="0.5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  <c r="BB139" s="47"/>
      <c r="BC139" s="47"/>
      <c r="BD139" s="47"/>
      <c r="BE139" s="47"/>
      <c r="BF139" s="47"/>
      <c r="BG139" s="47"/>
    </row>
    <row r="140" spans="1:59" x14ac:dyDescent="0.5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</row>
    <row r="141" spans="1:59" x14ac:dyDescent="0.5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</row>
    <row r="142" spans="1:59" x14ac:dyDescent="0.5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  <c r="BB142" s="47"/>
      <c r="BC142" s="47"/>
      <c r="BD142" s="47"/>
      <c r="BE142" s="47"/>
      <c r="BF142" s="47"/>
      <c r="BG142" s="47"/>
    </row>
    <row r="143" spans="1:59" x14ac:dyDescent="0.5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</row>
    <row r="144" spans="1:59" x14ac:dyDescent="0.5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  <c r="BB144" s="47"/>
      <c r="BC144" s="47"/>
      <c r="BD144" s="47"/>
      <c r="BE144" s="47"/>
      <c r="BF144" s="47"/>
      <c r="BG144" s="47"/>
    </row>
    <row r="145" spans="1:59" x14ac:dyDescent="0.5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7"/>
      <c r="BD145" s="47"/>
      <c r="BE145" s="47"/>
      <c r="BF145" s="47"/>
      <c r="BG145" s="47"/>
    </row>
    <row r="146" spans="1:59" x14ac:dyDescent="0.5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  <c r="BB146" s="47"/>
      <c r="BC146" s="47"/>
      <c r="BD146" s="47"/>
      <c r="BE146" s="47"/>
      <c r="BF146" s="47"/>
      <c r="BG146" s="47"/>
    </row>
    <row r="147" spans="1:59" x14ac:dyDescent="0.5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  <c r="AY147" s="47"/>
      <c r="AZ147" s="47"/>
      <c r="BA147" s="47"/>
      <c r="BB147" s="47"/>
      <c r="BC147" s="47"/>
      <c r="BD147" s="47"/>
      <c r="BE147" s="47"/>
      <c r="BF147" s="47"/>
      <c r="BG147" s="47"/>
    </row>
    <row r="148" spans="1:59" x14ac:dyDescent="0.5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  <c r="AY148" s="47"/>
      <c r="AZ148" s="47"/>
      <c r="BA148" s="47"/>
      <c r="BB148" s="47"/>
      <c r="BC148" s="47"/>
      <c r="BD148" s="47"/>
      <c r="BE148" s="47"/>
      <c r="BF148" s="47"/>
      <c r="BG148" s="47"/>
    </row>
    <row r="149" spans="1:59" x14ac:dyDescent="0.5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  <c r="AY149" s="47"/>
      <c r="AZ149" s="47"/>
      <c r="BA149" s="47"/>
      <c r="BB149" s="47"/>
      <c r="BC149" s="47"/>
      <c r="BD149" s="47"/>
      <c r="BE149" s="47"/>
      <c r="BF149" s="47"/>
      <c r="BG149" s="47"/>
    </row>
    <row r="150" spans="1:59" x14ac:dyDescent="0.5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47"/>
      <c r="AW150" s="47"/>
      <c r="AX150" s="47"/>
      <c r="AY150" s="47"/>
      <c r="AZ150" s="47"/>
      <c r="BA150" s="47"/>
      <c r="BB150" s="47"/>
      <c r="BC150" s="47"/>
      <c r="BD150" s="47"/>
      <c r="BE150" s="47"/>
      <c r="BF150" s="47"/>
      <c r="BG150" s="47"/>
    </row>
    <row r="151" spans="1:59" x14ac:dyDescent="0.5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7"/>
      <c r="BE151" s="47"/>
      <c r="BF151" s="47"/>
      <c r="BG151" s="47"/>
    </row>
    <row r="152" spans="1:59" x14ac:dyDescent="0.5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  <c r="BB152" s="47"/>
      <c r="BC152" s="47"/>
      <c r="BD152" s="47"/>
      <c r="BE152" s="47"/>
      <c r="BF152" s="47"/>
      <c r="BG152" s="47"/>
    </row>
    <row r="153" spans="1:59" x14ac:dyDescent="0.5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  <c r="BB153" s="47"/>
      <c r="BC153" s="47"/>
      <c r="BD153" s="47"/>
      <c r="BE153" s="47"/>
      <c r="BF153" s="47"/>
      <c r="BG153" s="47"/>
    </row>
    <row r="154" spans="1:59" x14ac:dyDescent="0.5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  <c r="AZ154" s="47"/>
      <c r="BA154" s="47"/>
      <c r="BB154" s="47"/>
      <c r="BC154" s="47"/>
      <c r="BD154" s="47"/>
      <c r="BE154" s="47"/>
      <c r="BF154" s="47"/>
      <c r="BG154" s="47"/>
    </row>
    <row r="155" spans="1:59" x14ac:dyDescent="0.5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  <c r="AY155" s="47"/>
      <c r="AZ155" s="47"/>
      <c r="BA155" s="47"/>
      <c r="BB155" s="47"/>
      <c r="BC155" s="47"/>
      <c r="BD155" s="47"/>
      <c r="BE155" s="47"/>
      <c r="BF155" s="47"/>
      <c r="BG155" s="47"/>
    </row>
    <row r="156" spans="1:59" x14ac:dyDescent="0.5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47"/>
      <c r="AW156" s="47"/>
      <c r="AX156" s="47"/>
      <c r="AY156" s="47"/>
      <c r="AZ156" s="47"/>
      <c r="BA156" s="47"/>
      <c r="BB156" s="47"/>
      <c r="BC156" s="47"/>
      <c r="BD156" s="47"/>
      <c r="BE156" s="47"/>
      <c r="BF156" s="47"/>
      <c r="BG156" s="47"/>
    </row>
    <row r="157" spans="1:59" x14ac:dyDescent="0.5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  <c r="AY157" s="47"/>
      <c r="AZ157" s="47"/>
      <c r="BA157" s="47"/>
      <c r="BB157" s="47"/>
      <c r="BC157" s="47"/>
      <c r="BD157" s="47"/>
      <c r="BE157" s="47"/>
      <c r="BF157" s="47"/>
      <c r="BG157" s="47"/>
    </row>
    <row r="158" spans="1:59" x14ac:dyDescent="0.5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  <c r="AY158" s="47"/>
      <c r="AZ158" s="47"/>
      <c r="BA158" s="47"/>
      <c r="BB158" s="47"/>
      <c r="BC158" s="47"/>
      <c r="BD158" s="47"/>
      <c r="BE158" s="47"/>
      <c r="BF158" s="47"/>
      <c r="BG158" s="47"/>
    </row>
    <row r="159" spans="1:59" x14ac:dyDescent="0.5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7"/>
      <c r="AX159" s="47"/>
      <c r="AY159" s="47"/>
      <c r="AZ159" s="47"/>
      <c r="BA159" s="47"/>
      <c r="BB159" s="47"/>
      <c r="BC159" s="47"/>
      <c r="BD159" s="47"/>
      <c r="BE159" s="47"/>
      <c r="BF159" s="47"/>
      <c r="BG159" s="47"/>
    </row>
    <row r="160" spans="1:59" x14ac:dyDescent="0.5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  <c r="AT160" s="47"/>
      <c r="AU160" s="47"/>
      <c r="AV160" s="47"/>
      <c r="AW160" s="47"/>
      <c r="AX160" s="47"/>
      <c r="AY160" s="47"/>
      <c r="AZ160" s="47"/>
      <c r="BA160" s="47"/>
      <c r="BB160" s="47"/>
      <c r="BC160" s="47"/>
      <c r="BD160" s="47"/>
      <c r="BE160" s="47"/>
      <c r="BF160" s="47"/>
      <c r="BG160" s="47"/>
    </row>
    <row r="161" spans="1:59" x14ac:dyDescent="0.5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47"/>
      <c r="AW161" s="47"/>
      <c r="AX161" s="47"/>
      <c r="AY161" s="47"/>
      <c r="AZ161" s="47"/>
      <c r="BA161" s="47"/>
      <c r="BB161" s="47"/>
      <c r="BC161" s="47"/>
      <c r="BD161" s="47"/>
      <c r="BE161" s="47"/>
      <c r="BF161" s="47"/>
      <c r="BG161" s="47"/>
    </row>
    <row r="162" spans="1:59" x14ac:dyDescent="0.5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  <c r="AY162" s="47"/>
      <c r="AZ162" s="47"/>
      <c r="BA162" s="47"/>
      <c r="BB162" s="47"/>
      <c r="BC162" s="47"/>
      <c r="BD162" s="47"/>
      <c r="BE162" s="47"/>
      <c r="BF162" s="47"/>
      <c r="BG162" s="47"/>
    </row>
    <row r="163" spans="1:59" x14ac:dyDescent="0.5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  <c r="AY163" s="47"/>
      <c r="AZ163" s="47"/>
      <c r="BA163" s="47"/>
      <c r="BB163" s="47"/>
      <c r="BC163" s="47"/>
      <c r="BD163" s="47"/>
      <c r="BE163" s="47"/>
      <c r="BF163" s="47"/>
      <c r="BG163" s="47"/>
    </row>
    <row r="164" spans="1:59" x14ac:dyDescent="0.5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47"/>
      <c r="AW164" s="47"/>
      <c r="AX164" s="47"/>
      <c r="AY164" s="47"/>
      <c r="AZ164" s="47"/>
      <c r="BA164" s="47"/>
      <c r="BB164" s="47"/>
      <c r="BC164" s="47"/>
      <c r="BD164" s="47"/>
      <c r="BE164" s="47"/>
      <c r="BF164" s="47"/>
      <c r="BG164" s="47"/>
    </row>
    <row r="165" spans="1:59" x14ac:dyDescent="0.5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47"/>
      <c r="AW165" s="47"/>
      <c r="AX165" s="47"/>
      <c r="AY165" s="47"/>
      <c r="AZ165" s="47"/>
      <c r="BA165" s="47"/>
      <c r="BB165" s="47"/>
      <c r="BC165" s="47"/>
      <c r="BD165" s="47"/>
      <c r="BE165" s="47"/>
      <c r="BF165" s="47"/>
      <c r="BG165" s="47"/>
    </row>
    <row r="166" spans="1:59" x14ac:dyDescent="0.5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  <c r="AY166" s="47"/>
      <c r="AZ166" s="47"/>
      <c r="BA166" s="47"/>
      <c r="BB166" s="47"/>
      <c r="BC166" s="47"/>
      <c r="BD166" s="47"/>
      <c r="BE166" s="47"/>
      <c r="BF166" s="47"/>
      <c r="BG166" s="47"/>
    </row>
    <row r="167" spans="1:59" x14ac:dyDescent="0.5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/>
      <c r="AV167" s="47"/>
      <c r="AW167" s="47"/>
      <c r="AX167" s="47"/>
      <c r="AY167" s="47"/>
      <c r="AZ167" s="47"/>
      <c r="BA167" s="47"/>
      <c r="BB167" s="47"/>
      <c r="BC167" s="47"/>
      <c r="BD167" s="47"/>
      <c r="BE167" s="47"/>
      <c r="BF167" s="47"/>
      <c r="BG167" s="47"/>
    </row>
    <row r="168" spans="1:59" x14ac:dyDescent="0.5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47"/>
      <c r="AW168" s="47"/>
      <c r="AX168" s="47"/>
      <c r="AY168" s="47"/>
      <c r="AZ168" s="47"/>
      <c r="BA168" s="47"/>
      <c r="BB168" s="47"/>
      <c r="BC168" s="47"/>
      <c r="BD168" s="47"/>
      <c r="BE168" s="47"/>
      <c r="BF168" s="47"/>
      <c r="BG168" s="47"/>
    </row>
    <row r="169" spans="1:59" x14ac:dyDescent="0.5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  <c r="AY169" s="47"/>
      <c r="AZ169" s="47"/>
      <c r="BA169" s="47"/>
      <c r="BB169" s="47"/>
      <c r="BC169" s="47"/>
      <c r="BD169" s="47"/>
      <c r="BE169" s="47"/>
      <c r="BF169" s="47"/>
      <c r="BG169" s="47"/>
    </row>
    <row r="170" spans="1:59" x14ac:dyDescent="0.5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  <c r="AY170" s="47"/>
      <c r="AZ170" s="47"/>
      <c r="BA170" s="47"/>
      <c r="BB170" s="47"/>
      <c r="BC170" s="47"/>
      <c r="BD170" s="47"/>
      <c r="BE170" s="47"/>
      <c r="BF170" s="47"/>
      <c r="BG170" s="47"/>
    </row>
    <row r="171" spans="1:59" x14ac:dyDescent="0.5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47"/>
      <c r="AW171" s="47"/>
      <c r="AX171" s="47"/>
      <c r="AY171" s="47"/>
      <c r="AZ171" s="47"/>
      <c r="BA171" s="47"/>
      <c r="BB171" s="47"/>
      <c r="BC171" s="47"/>
      <c r="BD171" s="47"/>
      <c r="BE171" s="47"/>
      <c r="BF171" s="47"/>
      <c r="BG171" s="47"/>
    </row>
    <row r="172" spans="1:59" x14ac:dyDescent="0.5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  <c r="AT172" s="47"/>
      <c r="AU172" s="47"/>
      <c r="AV172" s="47"/>
      <c r="AW172" s="47"/>
      <c r="AX172" s="47"/>
      <c r="AY172" s="47"/>
      <c r="AZ172" s="47"/>
      <c r="BA172" s="47"/>
      <c r="BB172" s="47"/>
      <c r="BC172" s="47"/>
      <c r="BD172" s="47"/>
      <c r="BE172" s="47"/>
      <c r="BF172" s="47"/>
      <c r="BG172" s="47"/>
    </row>
    <row r="173" spans="1:59" x14ac:dyDescent="0.5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  <c r="AT173" s="47"/>
      <c r="AU173" s="47"/>
      <c r="AV173" s="47"/>
      <c r="AW173" s="47"/>
      <c r="AX173" s="47"/>
      <c r="AY173" s="47"/>
      <c r="AZ173" s="47"/>
      <c r="BA173" s="47"/>
      <c r="BB173" s="47"/>
      <c r="BC173" s="47"/>
      <c r="BD173" s="47"/>
      <c r="BE173" s="47"/>
      <c r="BF173" s="47"/>
      <c r="BG173" s="47"/>
    </row>
    <row r="174" spans="1:59" x14ac:dyDescent="0.5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47"/>
      <c r="AW174" s="47"/>
      <c r="AX174" s="47"/>
      <c r="AY174" s="47"/>
      <c r="AZ174" s="47"/>
      <c r="BA174" s="47"/>
      <c r="BB174" s="47"/>
      <c r="BC174" s="47"/>
      <c r="BD174" s="47"/>
      <c r="BE174" s="47"/>
      <c r="BF174" s="47"/>
      <c r="BG174" s="47"/>
    </row>
    <row r="175" spans="1:59" x14ac:dyDescent="0.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  <c r="AT175" s="47"/>
      <c r="AU175" s="47"/>
      <c r="AV175" s="47"/>
      <c r="AW175" s="47"/>
      <c r="AX175" s="47"/>
      <c r="AY175" s="47"/>
      <c r="AZ175" s="47"/>
      <c r="BA175" s="47"/>
      <c r="BB175" s="47"/>
      <c r="BC175" s="47"/>
      <c r="BD175" s="47"/>
      <c r="BE175" s="47"/>
      <c r="BF175" s="47"/>
      <c r="BG175" s="47"/>
    </row>
    <row r="176" spans="1:59" x14ac:dyDescent="0.5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  <c r="AY176" s="47"/>
      <c r="AZ176" s="47"/>
      <c r="BA176" s="47"/>
      <c r="BB176" s="47"/>
      <c r="BC176" s="47"/>
      <c r="BD176" s="47"/>
      <c r="BE176" s="47"/>
      <c r="BF176" s="47"/>
      <c r="BG176" s="47"/>
    </row>
    <row r="177" spans="1:59" x14ac:dyDescent="0.5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7"/>
      <c r="AX177" s="47"/>
      <c r="AY177" s="47"/>
      <c r="AZ177" s="47"/>
      <c r="BA177" s="47"/>
      <c r="BB177" s="47"/>
      <c r="BC177" s="47"/>
      <c r="BD177" s="47"/>
      <c r="BE177" s="47"/>
      <c r="BF177" s="47"/>
      <c r="BG177" s="47"/>
    </row>
    <row r="178" spans="1:59" x14ac:dyDescent="0.5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7"/>
      <c r="AX178" s="47"/>
      <c r="AY178" s="47"/>
      <c r="AZ178" s="47"/>
      <c r="BA178" s="47"/>
      <c r="BB178" s="47"/>
      <c r="BC178" s="47"/>
      <c r="BD178" s="47"/>
      <c r="BE178" s="47"/>
      <c r="BF178" s="47"/>
      <c r="BG178" s="47"/>
    </row>
    <row r="179" spans="1:59" x14ac:dyDescent="0.5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  <c r="AY179" s="47"/>
      <c r="AZ179" s="47"/>
      <c r="BA179" s="47"/>
      <c r="BB179" s="47"/>
      <c r="BC179" s="47"/>
      <c r="BD179" s="47"/>
      <c r="BE179" s="47"/>
      <c r="BF179" s="47"/>
      <c r="BG179" s="47"/>
    </row>
    <row r="180" spans="1:59" x14ac:dyDescent="0.5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  <c r="AW180" s="47"/>
      <c r="AX180" s="47"/>
      <c r="AY180" s="47"/>
      <c r="AZ180" s="47"/>
      <c r="BA180" s="47"/>
      <c r="BB180" s="47"/>
      <c r="BC180" s="47"/>
      <c r="BD180" s="47"/>
      <c r="BE180" s="47"/>
      <c r="BF180" s="47"/>
      <c r="BG180" s="47"/>
    </row>
    <row r="181" spans="1:59" x14ac:dyDescent="0.5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  <c r="AW181" s="47"/>
      <c r="AX181" s="47"/>
      <c r="AY181" s="47"/>
      <c r="AZ181" s="47"/>
      <c r="BA181" s="47"/>
      <c r="BB181" s="47"/>
      <c r="BC181" s="47"/>
      <c r="BD181" s="47"/>
      <c r="BE181" s="47"/>
      <c r="BF181" s="47"/>
      <c r="BG181" s="47"/>
    </row>
    <row r="182" spans="1:59" x14ac:dyDescent="0.5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47"/>
      <c r="AW182" s="47"/>
      <c r="AX182" s="47"/>
      <c r="AY182" s="47"/>
      <c r="AZ182" s="47"/>
      <c r="BA182" s="47"/>
      <c r="BB182" s="47"/>
      <c r="BC182" s="47"/>
      <c r="BD182" s="47"/>
      <c r="BE182" s="47"/>
      <c r="BF182" s="47"/>
      <c r="BG182" s="47"/>
    </row>
    <row r="183" spans="1:59" x14ac:dyDescent="0.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47"/>
      <c r="AW183" s="47"/>
      <c r="AX183" s="47"/>
      <c r="AY183" s="47"/>
      <c r="AZ183" s="47"/>
      <c r="BA183" s="47"/>
      <c r="BB183" s="47"/>
      <c r="BC183" s="47"/>
      <c r="BD183" s="47"/>
      <c r="BE183" s="47"/>
      <c r="BF183" s="47"/>
      <c r="BG183" s="47"/>
    </row>
    <row r="184" spans="1:59" x14ac:dyDescent="0.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47"/>
      <c r="AY184" s="47"/>
      <c r="AZ184" s="47"/>
      <c r="BA184" s="47"/>
      <c r="BB184" s="47"/>
      <c r="BC184" s="47"/>
      <c r="BD184" s="47"/>
      <c r="BE184" s="47"/>
      <c r="BF184" s="47"/>
      <c r="BG184" s="47"/>
    </row>
    <row r="185" spans="1:59" x14ac:dyDescent="0.5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47"/>
      <c r="AW185" s="47"/>
      <c r="AX185" s="47"/>
      <c r="AY185" s="47"/>
      <c r="AZ185" s="47"/>
      <c r="BA185" s="47"/>
      <c r="BB185" s="47"/>
      <c r="BC185" s="47"/>
      <c r="BD185" s="47"/>
      <c r="BE185" s="47"/>
      <c r="BF185" s="47"/>
      <c r="BG185" s="47"/>
    </row>
    <row r="186" spans="1:59" x14ac:dyDescent="0.5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  <c r="AY186" s="47"/>
      <c r="AZ186" s="47"/>
      <c r="BA186" s="47"/>
      <c r="BB186" s="47"/>
      <c r="BC186" s="47"/>
      <c r="BD186" s="47"/>
      <c r="BE186" s="47"/>
      <c r="BF186" s="47"/>
      <c r="BG186" s="47"/>
    </row>
    <row r="187" spans="1:59" x14ac:dyDescent="0.5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  <c r="AY187" s="47"/>
      <c r="AZ187" s="47"/>
      <c r="BA187" s="47"/>
      <c r="BB187" s="47"/>
      <c r="BC187" s="47"/>
      <c r="BD187" s="47"/>
      <c r="BE187" s="47"/>
      <c r="BF187" s="47"/>
      <c r="BG187" s="47"/>
    </row>
    <row r="188" spans="1:59" x14ac:dyDescent="0.5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  <c r="AW188" s="47"/>
      <c r="AX188" s="47"/>
      <c r="AY188" s="47"/>
      <c r="AZ188" s="47"/>
      <c r="BA188" s="47"/>
      <c r="BB188" s="47"/>
      <c r="BC188" s="47"/>
      <c r="BD188" s="47"/>
      <c r="BE188" s="47"/>
      <c r="BF188" s="47"/>
      <c r="BG188" s="47"/>
    </row>
    <row r="189" spans="1:59" x14ac:dyDescent="0.5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  <c r="AW189" s="47"/>
      <c r="AX189" s="47"/>
      <c r="AY189" s="47"/>
      <c r="AZ189" s="47"/>
      <c r="BA189" s="47"/>
      <c r="BB189" s="47"/>
      <c r="BC189" s="47"/>
      <c r="BD189" s="47"/>
      <c r="BE189" s="47"/>
      <c r="BF189" s="47"/>
      <c r="BG189" s="47"/>
    </row>
    <row r="190" spans="1:59" x14ac:dyDescent="0.5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  <c r="AY190" s="47"/>
      <c r="AZ190" s="47"/>
      <c r="BA190" s="47"/>
      <c r="BB190" s="47"/>
      <c r="BC190" s="47"/>
      <c r="BD190" s="47"/>
      <c r="BE190" s="47"/>
      <c r="BF190" s="47"/>
      <c r="BG190" s="47"/>
    </row>
    <row r="191" spans="1:59" x14ac:dyDescent="0.5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  <c r="AY191" s="47"/>
      <c r="AZ191" s="47"/>
      <c r="BA191" s="47"/>
      <c r="BB191" s="47"/>
      <c r="BC191" s="47"/>
      <c r="BD191" s="47"/>
      <c r="BE191" s="47"/>
      <c r="BF191" s="47"/>
      <c r="BG191" s="47"/>
    </row>
    <row r="192" spans="1:59" x14ac:dyDescent="0.5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7"/>
      <c r="AX192" s="47"/>
      <c r="AY192" s="47"/>
      <c r="AZ192" s="47"/>
      <c r="BA192" s="47"/>
      <c r="BB192" s="47"/>
      <c r="BC192" s="47"/>
      <c r="BD192" s="47"/>
      <c r="BE192" s="47"/>
      <c r="BF192" s="47"/>
      <c r="BG192" s="47"/>
    </row>
    <row r="193" spans="1:59" x14ac:dyDescent="0.5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  <c r="AW193" s="47"/>
      <c r="AX193" s="47"/>
      <c r="AY193" s="47"/>
      <c r="AZ193" s="47"/>
      <c r="BA193" s="47"/>
      <c r="BB193" s="47"/>
      <c r="BC193" s="47"/>
      <c r="BD193" s="47"/>
      <c r="BE193" s="47"/>
      <c r="BF193" s="47"/>
      <c r="BG193" s="47"/>
    </row>
    <row r="194" spans="1:59" x14ac:dyDescent="0.5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7"/>
      <c r="AX194" s="47"/>
      <c r="AY194" s="47"/>
      <c r="AZ194" s="47"/>
      <c r="BA194" s="47"/>
      <c r="BB194" s="47"/>
      <c r="BC194" s="47"/>
      <c r="BD194" s="47"/>
      <c r="BE194" s="47"/>
      <c r="BF194" s="47"/>
      <c r="BG194" s="47"/>
    </row>
    <row r="195" spans="1:59" x14ac:dyDescent="0.5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7"/>
      <c r="AX195" s="47"/>
      <c r="AY195" s="47"/>
      <c r="AZ195" s="47"/>
      <c r="BA195" s="47"/>
      <c r="BB195" s="47"/>
      <c r="BC195" s="47"/>
      <c r="BD195" s="47"/>
      <c r="BE195" s="47"/>
      <c r="BF195" s="47"/>
      <c r="BG195" s="47"/>
    </row>
    <row r="196" spans="1:59" x14ac:dyDescent="0.5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7"/>
      <c r="AX196" s="47"/>
      <c r="AY196" s="47"/>
      <c r="AZ196" s="47"/>
      <c r="BA196" s="47"/>
      <c r="BB196" s="47"/>
      <c r="BC196" s="47"/>
      <c r="BD196" s="47"/>
      <c r="BE196" s="47"/>
      <c r="BF196" s="47"/>
      <c r="BG196" s="47"/>
    </row>
    <row r="197" spans="1:59" x14ac:dyDescent="0.5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47"/>
      <c r="BG197" s="47"/>
    </row>
    <row r="198" spans="1:59" x14ac:dyDescent="0.5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/>
      <c r="AV198" s="47"/>
      <c r="AW198" s="47"/>
      <c r="AX198" s="47"/>
      <c r="AY198" s="47"/>
      <c r="AZ198" s="47"/>
      <c r="BA198" s="47"/>
      <c r="BB198" s="47"/>
      <c r="BC198" s="47"/>
      <c r="BD198" s="47"/>
      <c r="BE198" s="47"/>
      <c r="BF198" s="47"/>
      <c r="BG198" s="47"/>
    </row>
    <row r="199" spans="1:59" x14ac:dyDescent="0.5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/>
      <c r="AV199" s="47"/>
      <c r="AW199" s="47"/>
      <c r="AX199" s="47"/>
      <c r="AY199" s="47"/>
      <c r="AZ199" s="47"/>
      <c r="BA199" s="47"/>
      <c r="BB199" s="47"/>
      <c r="BC199" s="47"/>
      <c r="BD199" s="47"/>
      <c r="BE199" s="47"/>
      <c r="BF199" s="47"/>
      <c r="BG199" s="47"/>
    </row>
    <row r="200" spans="1:59" x14ac:dyDescent="0.5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7"/>
      <c r="AX200" s="47"/>
      <c r="AY200" s="47"/>
      <c r="AZ200" s="47"/>
      <c r="BA200" s="47"/>
      <c r="BB200" s="47"/>
      <c r="BC200" s="47"/>
      <c r="BD200" s="47"/>
      <c r="BE200" s="47"/>
      <c r="BF200" s="47"/>
      <c r="BG200" s="47"/>
    </row>
    <row r="201" spans="1:59" x14ac:dyDescent="0.5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47"/>
      <c r="AW201" s="47"/>
      <c r="AX201" s="47"/>
      <c r="AY201" s="47"/>
      <c r="AZ201" s="47"/>
      <c r="BA201" s="47"/>
      <c r="BB201" s="47"/>
      <c r="BC201" s="47"/>
      <c r="BD201" s="47"/>
      <c r="BE201" s="47"/>
      <c r="BF201" s="47"/>
      <c r="BG201" s="47"/>
    </row>
    <row r="202" spans="1:59" x14ac:dyDescent="0.5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  <c r="AW202" s="47"/>
      <c r="AX202" s="47"/>
      <c r="AY202" s="47"/>
      <c r="AZ202" s="47"/>
      <c r="BA202" s="47"/>
      <c r="BB202" s="47"/>
      <c r="BC202" s="47"/>
      <c r="BD202" s="47"/>
      <c r="BE202" s="47"/>
      <c r="BF202" s="47"/>
      <c r="BG202" s="47"/>
    </row>
    <row r="203" spans="1:59" x14ac:dyDescent="0.5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  <c r="AT203" s="47"/>
      <c r="AU203" s="47"/>
      <c r="AV203" s="47"/>
      <c r="AW203" s="47"/>
      <c r="AX203" s="47"/>
      <c r="AY203" s="47"/>
      <c r="AZ203" s="47"/>
      <c r="BA203" s="47"/>
      <c r="BB203" s="47"/>
      <c r="BC203" s="47"/>
      <c r="BD203" s="47"/>
      <c r="BE203" s="47"/>
      <c r="BF203" s="47"/>
      <c r="BG203" s="47"/>
    </row>
    <row r="204" spans="1:59" x14ac:dyDescent="0.5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  <c r="AW204" s="47"/>
      <c r="AX204" s="47"/>
      <c r="AY204" s="47"/>
      <c r="AZ204" s="47"/>
      <c r="BA204" s="47"/>
      <c r="BB204" s="47"/>
      <c r="BC204" s="47"/>
      <c r="BD204" s="47"/>
      <c r="BE204" s="47"/>
      <c r="BF204" s="47"/>
      <c r="BG204" s="47"/>
    </row>
    <row r="205" spans="1:59" x14ac:dyDescent="0.5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  <c r="AW205" s="47"/>
      <c r="AX205" s="47"/>
      <c r="AY205" s="47"/>
      <c r="AZ205" s="47"/>
      <c r="BA205" s="47"/>
      <c r="BB205" s="47"/>
      <c r="BC205" s="47"/>
      <c r="BD205" s="47"/>
      <c r="BE205" s="47"/>
      <c r="BF205" s="47"/>
      <c r="BG205" s="47"/>
    </row>
    <row r="206" spans="1:59" x14ac:dyDescent="0.5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  <c r="AT206" s="47"/>
      <c r="AU206" s="47"/>
      <c r="AV206" s="47"/>
      <c r="AW206" s="47"/>
      <c r="AX206" s="47"/>
      <c r="AY206" s="47"/>
      <c r="AZ206" s="47"/>
      <c r="BA206" s="47"/>
      <c r="BB206" s="47"/>
      <c r="BC206" s="47"/>
      <c r="BD206" s="47"/>
      <c r="BE206" s="47"/>
      <c r="BF206" s="47"/>
      <c r="BG206" s="47"/>
    </row>
    <row r="207" spans="1:59" x14ac:dyDescent="0.5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7"/>
      <c r="AX207" s="47"/>
      <c r="AY207" s="47"/>
      <c r="AZ207" s="47"/>
      <c r="BA207" s="47"/>
      <c r="BB207" s="47"/>
      <c r="BC207" s="47"/>
      <c r="BD207" s="47"/>
      <c r="BE207" s="47"/>
      <c r="BF207" s="47"/>
      <c r="BG207" s="47"/>
    </row>
    <row r="208" spans="1:59" x14ac:dyDescent="0.5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  <c r="AT208" s="47"/>
      <c r="AU208" s="47"/>
      <c r="AV208" s="47"/>
      <c r="AW208" s="47"/>
      <c r="AX208" s="47"/>
      <c r="AY208" s="47"/>
      <c r="AZ208" s="47"/>
      <c r="BA208" s="47"/>
      <c r="BB208" s="47"/>
      <c r="BC208" s="47"/>
      <c r="BD208" s="47"/>
      <c r="BE208" s="47"/>
      <c r="BF208" s="47"/>
      <c r="BG208" s="47"/>
    </row>
    <row r="209" spans="1:59" x14ac:dyDescent="0.5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  <c r="AT209" s="47"/>
      <c r="AU209" s="47"/>
      <c r="AV209" s="47"/>
      <c r="AW209" s="47"/>
      <c r="AX209" s="47"/>
      <c r="AY209" s="47"/>
      <c r="AZ209" s="47"/>
      <c r="BA209" s="47"/>
      <c r="BB209" s="47"/>
      <c r="BC209" s="47"/>
      <c r="BD209" s="47"/>
      <c r="BE209" s="47"/>
      <c r="BF209" s="47"/>
      <c r="BG209" s="47"/>
    </row>
    <row r="210" spans="1:59" x14ac:dyDescent="0.5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  <c r="AT210" s="47"/>
      <c r="AU210" s="47"/>
      <c r="AV210" s="47"/>
      <c r="AW210" s="47"/>
      <c r="AX210" s="47"/>
      <c r="AY210" s="47"/>
      <c r="AZ210" s="47"/>
      <c r="BA210" s="47"/>
      <c r="BB210" s="47"/>
      <c r="BC210" s="47"/>
      <c r="BD210" s="47"/>
      <c r="BE210" s="47"/>
      <c r="BF210" s="47"/>
      <c r="BG210" s="47"/>
    </row>
    <row r="211" spans="1:59" x14ac:dyDescent="0.5">
      <c r="A211" s="47"/>
      <c r="B211" s="47"/>
      <c r="C211" s="47"/>
      <c r="D211" s="47"/>
      <c r="E211" s="47"/>
      <c r="F211" s="47"/>
      <c r="G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  <c r="AT211" s="47"/>
      <c r="AU211" s="47"/>
      <c r="AV211" s="47"/>
      <c r="AW211" s="47"/>
      <c r="AX211" s="47"/>
      <c r="AY211" s="47"/>
      <c r="AZ211" s="47"/>
      <c r="BA211" s="47"/>
      <c r="BB211" s="47"/>
      <c r="BC211" s="47"/>
      <c r="BD211" s="47"/>
      <c r="BE211" s="47"/>
      <c r="BF211" s="47"/>
      <c r="BG211" s="47"/>
    </row>
    <row r="212" spans="1:59" x14ac:dyDescent="0.5">
      <c r="A212" s="47"/>
      <c r="B212" s="47"/>
      <c r="C212" s="47"/>
      <c r="D212" s="47"/>
      <c r="E212" s="47"/>
      <c r="F212" s="47"/>
      <c r="G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  <c r="AW212" s="47"/>
      <c r="AX212" s="47"/>
      <c r="AY212" s="47"/>
      <c r="AZ212" s="47"/>
      <c r="BA212" s="47"/>
      <c r="BB212" s="47"/>
      <c r="BC212" s="47"/>
      <c r="BD212" s="47"/>
      <c r="BE212" s="47"/>
      <c r="BF212" s="47"/>
      <c r="BG212" s="47"/>
    </row>
    <row r="213" spans="1:59" x14ac:dyDescent="0.5">
      <c r="A213" s="47"/>
      <c r="B213" s="47"/>
      <c r="C213" s="47"/>
      <c r="D213" s="47"/>
      <c r="E213" s="47"/>
      <c r="F213" s="47"/>
      <c r="G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  <c r="AT213" s="47"/>
      <c r="AU213" s="47"/>
      <c r="AV213" s="47"/>
      <c r="AW213" s="47"/>
      <c r="AX213" s="47"/>
      <c r="AY213" s="47"/>
      <c r="AZ213" s="47"/>
      <c r="BA213" s="47"/>
      <c r="BB213" s="47"/>
      <c r="BC213" s="47"/>
      <c r="BD213" s="47"/>
      <c r="BE213" s="47"/>
      <c r="BF213" s="47"/>
      <c r="BG213" s="47"/>
    </row>
  </sheetData>
  <mergeCells count="11">
    <mergeCell ref="B14:D14"/>
    <mergeCell ref="B4:C4"/>
    <mergeCell ref="B5:C5"/>
    <mergeCell ref="B6:C6"/>
    <mergeCell ref="B7:C7"/>
    <mergeCell ref="B8:C8"/>
    <mergeCell ref="E4:H4"/>
    <mergeCell ref="B3:C3"/>
    <mergeCell ref="B9:C9"/>
    <mergeCell ref="B12:C12"/>
    <mergeCell ref="B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กรอกคะแนน</vt:lpstr>
      <vt:lpstr>ตบช.4.2 คุณภาพอาจารย์</vt:lpstr>
      <vt:lpstr>ผลการวิเคราะห์</vt:lpstr>
    </vt:vector>
  </TitlesOfParts>
  <Company>RMUTL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นิภาพร   ทาสีเขียว</cp:lastModifiedBy>
  <dcterms:created xsi:type="dcterms:W3CDTF">2018-04-20T03:04:49Z</dcterms:created>
  <dcterms:modified xsi:type="dcterms:W3CDTF">2019-05-17T06:49:04Z</dcterms:modified>
</cp:coreProperties>
</file>